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6384" windowHeight="8192" tabRatio="998" activeTab="0"/>
  </bookViews>
  <sheets>
    <sheet name="Daten" sheetId="1" r:id="rId1"/>
    <sheet name="Details" sheetId="2" r:id="rId2"/>
    <sheet name="EA" sheetId="3" r:id="rId3"/>
    <sheet name="BEA" sheetId="4" r:id="rId4"/>
    <sheet name="MS" sheetId="5" r:id="rId5"/>
    <sheet name="BMS" sheetId="6" r:id="rId6"/>
  </sheets>
  <definedNames/>
  <calcPr fullCalcOnLoad="1"/>
</workbook>
</file>

<file path=xl/sharedStrings.xml><?xml version="1.0" encoding="utf-8"?>
<sst xmlns="http://schemas.openxmlformats.org/spreadsheetml/2006/main" count="162" uniqueCount="78">
  <si>
    <t>Fonds-Kostenrechner</t>
  </si>
  <si>
    <t>Einmalanlage in Fonds</t>
  </si>
  <si>
    <t>Ihre Eingaben</t>
  </si>
  <si>
    <t>Anlage-Ergebnis</t>
  </si>
  <si>
    <t>Einmalanlage</t>
  </si>
  <si>
    <t>Endbetrag</t>
  </si>
  <si>
    <t>Anlagedauer in Jahren (max. 40)</t>
  </si>
  <si>
    <t>Ertrag vor Kosten</t>
  </si>
  <si>
    <t>Jährliche Bruttorendite</t>
  </si>
  <si>
    <t>Gesamtkosten</t>
  </si>
  <si>
    <t>Ausgabeaufschlag</t>
  </si>
  <si>
    <t>Ertrag nach Kosten</t>
  </si>
  <si>
    <t>Verwaltungsgebühr</t>
  </si>
  <si>
    <t>Nettorendite pro Jahr</t>
  </si>
  <si>
    <t>Endbetrag Tagesgeld</t>
  </si>
  <si>
    <t>Differenz Fonds-Tagesgeld</t>
  </si>
  <si>
    <t>Fondssparplan</t>
  </si>
  <si>
    <t>Monatliche Sparrate</t>
  </si>
  <si>
    <t>Zum Vergleich</t>
  </si>
  <si>
    <t>Zinssatz</t>
  </si>
  <si>
    <t>Anlage in Tagesgeld</t>
  </si>
  <si>
    <t>Ergebnis Einmalanlage</t>
  </si>
  <si>
    <t>Ergebnis monatliche Sparrate</t>
  </si>
  <si>
    <t>Anlagebetrag</t>
  </si>
  <si>
    <t>Summe eigene Sparraten</t>
  </si>
  <si>
    <t>Laufzeit in Jahren</t>
  </si>
  <si>
    <t>Laufzeit in Monaten</t>
  </si>
  <si>
    <t>Summe der Erträge</t>
  </si>
  <si>
    <t>Summe der Kosten</t>
  </si>
  <si>
    <t>Erträge abzüglich Kosten</t>
  </si>
  <si>
    <t>Zinssatz Tagesgeld</t>
  </si>
  <si>
    <t>Vergleich Investmentfonds</t>
  </si>
  <si>
    <t>mit Tagesgeldanlage</t>
  </si>
  <si>
    <t xml:space="preserve">Ertrag beim Tagesgeld ist höher </t>
  </si>
  <si>
    <t>bis zum Monat</t>
  </si>
  <si>
    <t xml:space="preserve">bis zum Jahr </t>
  </si>
  <si>
    <t xml:space="preserve">Eingabe Einmalanlage </t>
  </si>
  <si>
    <t>in Euro</t>
  </si>
  <si>
    <t>Kontrolle der Eingabe</t>
  </si>
  <si>
    <t xml:space="preserve">Eingabe Ausgabeaufschlag </t>
  </si>
  <si>
    <t>Hinweis:</t>
  </si>
  <si>
    <t>Einmalanlage = 100 %</t>
  </si>
  <si>
    <t>Ausgabeaufschlag = 1 - 100/(100+AA)</t>
  </si>
  <si>
    <t xml:space="preserve">Sparanteil der Einmalanlage </t>
  </si>
  <si>
    <t>Sparanteil = 100/(100+AA)</t>
  </si>
  <si>
    <t xml:space="preserve">Eingabe Verwaltungsgebühr </t>
  </si>
  <si>
    <t>Eingabe Rendite (R-EA)</t>
  </si>
  <si>
    <t>Übernahme des Eingabewertes</t>
  </si>
  <si>
    <t xml:space="preserve">Eingabe Anzahl der Jahre </t>
  </si>
  <si>
    <t>in Jahren</t>
  </si>
  <si>
    <t>in Monaten</t>
  </si>
  <si>
    <t>Berechnung</t>
  </si>
  <si>
    <t>Sparanteil</t>
  </si>
  <si>
    <t xml:space="preserve">Rendite </t>
  </si>
  <si>
    <t>Anzahl der Jahre</t>
  </si>
  <si>
    <t>Verwaltungsgebühr EA</t>
  </si>
  <si>
    <t>Tagesgeldzins</t>
  </si>
  <si>
    <t>Monat</t>
  </si>
  <si>
    <t>Jahr</t>
  </si>
  <si>
    <t>Rendite</t>
  </si>
  <si>
    <t>Kapital</t>
  </si>
  <si>
    <t>Vergleich Tagesgeld</t>
  </si>
  <si>
    <t>Laufzeitende</t>
  </si>
  <si>
    <t>Kapital IV</t>
  </si>
  <si>
    <t>Kapital TG</t>
  </si>
  <si>
    <t>Tagesgeld &gt; Investmentfonds</t>
  </si>
  <si>
    <t>Summe</t>
  </si>
  <si>
    <t>Endergebnis</t>
  </si>
  <si>
    <t>Monatliche</t>
  </si>
  <si>
    <t>Sparrate</t>
  </si>
  <si>
    <t xml:space="preserve">Eingabe Monatliche Sparrate </t>
  </si>
  <si>
    <t>Eingabe Rendite (R-MS)</t>
  </si>
  <si>
    <t>Beginn Einzahlung</t>
  </si>
  <si>
    <t xml:space="preserve">Sparanteil </t>
  </si>
  <si>
    <t>(fiktiv)</t>
  </si>
  <si>
    <t>Rendite EA</t>
  </si>
  <si>
    <t>Auszahlungsdatum</t>
  </si>
  <si>
    <t>Datum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</si>
</sst>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EUR];\-#,##0.00\ [$EUR]"/>
    <numFmt numFmtId="166" formatCode="0"/>
    <numFmt numFmtId="167" formatCode="0.00%"/>
    <numFmt numFmtId="168" formatCode="#,###.00"/>
    <numFmt numFmtId="169" formatCode="#,##0.00\ [$€-407];[RED]\-#,##0.00\ [$€-407]"/>
    <numFmt numFmtId="170" formatCode="DD/MM/YY"/>
  </numFmts>
  <fonts count="13">
    <font>
      <sz val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name val="MetaNormal-Roman"/>
      <family val="2"/>
    </font>
    <font>
      <b/>
      <sz val="14"/>
      <name val="MetaNormal-Roman"/>
      <family val="2"/>
    </font>
    <font>
      <b/>
      <sz val="12"/>
      <name val="MetaNormal-Roman"/>
      <family val="2"/>
    </font>
    <font>
      <sz val="12"/>
      <name val="MetaNormal-Roman"/>
      <family val="2"/>
    </font>
    <font>
      <sz val="12"/>
      <color indexed="12"/>
      <name val="MetaNormal-Roman"/>
      <family val="2"/>
    </font>
    <font>
      <sz val="12"/>
      <color indexed="8"/>
      <name val="MetaNormal-Roman"/>
      <family val="2"/>
    </font>
    <font>
      <b/>
      <sz val="12"/>
      <color indexed="8"/>
      <name val="MetaNormal-Roman"/>
      <family val="2"/>
    </font>
    <font>
      <sz val="12"/>
      <color indexed="10"/>
      <name val="MetaNormal-Roman"/>
      <family val="2"/>
    </font>
    <font>
      <b/>
      <sz val="14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 horizontal="left"/>
    </xf>
    <xf numFmtId="164" fontId="3" fillId="0" borderId="3" xfId="0" applyFont="1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/>
    </xf>
    <xf numFmtId="164" fontId="6" fillId="0" borderId="4" xfId="0" applyFont="1" applyBorder="1" applyAlignment="1">
      <alignment/>
    </xf>
    <xf numFmtId="165" fontId="7" fillId="0" borderId="0" xfId="0" applyNumberFormat="1" applyFont="1" applyAlignment="1" applyProtection="1">
      <alignment horizontal="right"/>
      <protection locked="0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5" fontId="6" fillId="0" borderId="5" xfId="0" applyNumberFormat="1" applyFont="1" applyBorder="1" applyAlignment="1">
      <alignment/>
    </xf>
    <xf numFmtId="166" fontId="7" fillId="0" borderId="0" xfId="0" applyNumberFormat="1" applyFont="1" applyAlignment="1" applyProtection="1">
      <alignment horizontal="right"/>
      <protection locked="0"/>
    </xf>
    <xf numFmtId="167" fontId="7" fillId="0" borderId="0" xfId="0" applyNumberFormat="1" applyFont="1" applyAlignment="1" applyProtection="1">
      <alignment horizontal="right"/>
      <protection locked="0"/>
    </xf>
    <xf numFmtId="167" fontId="5" fillId="0" borderId="5" xfId="0" applyNumberFormat="1" applyFont="1" applyBorder="1" applyAlignment="1">
      <alignment/>
    </xf>
    <xf numFmtId="167" fontId="7" fillId="0" borderId="0" xfId="0" applyNumberFormat="1" applyFont="1" applyAlignment="1">
      <alignment horizontal="right"/>
    </xf>
    <xf numFmtId="164" fontId="3" fillId="0" borderId="4" xfId="0" applyFont="1" applyBorder="1" applyAlignment="1">
      <alignment/>
    </xf>
    <xf numFmtId="164" fontId="3" fillId="0" borderId="0" xfId="0" applyFont="1" applyAlignment="1">
      <alignment horizontal="right"/>
    </xf>
    <xf numFmtId="164" fontId="6" fillId="0" borderId="0" xfId="0" applyFont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right"/>
    </xf>
    <xf numFmtId="164" fontId="6" fillId="0" borderId="7" xfId="0" applyFont="1" applyBorder="1" applyAlignment="1">
      <alignment/>
    </xf>
    <xf numFmtId="165" fontId="8" fillId="0" borderId="8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4" fontId="3" fillId="0" borderId="2" xfId="0" applyFont="1" applyBorder="1" applyAlignment="1">
      <alignment horizontal="right"/>
    </xf>
    <xf numFmtId="164" fontId="5" fillId="0" borderId="2" xfId="0" applyFont="1" applyBorder="1" applyAlignment="1">
      <alignment/>
    </xf>
    <xf numFmtId="164" fontId="6" fillId="0" borderId="6" xfId="0" applyFont="1" applyBorder="1" applyAlignment="1">
      <alignment/>
    </xf>
    <xf numFmtId="165" fontId="6" fillId="0" borderId="8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3" xfId="0" applyFont="1" applyBorder="1" applyAlignment="1">
      <alignment horizontal="right"/>
    </xf>
    <xf numFmtId="164" fontId="0" fillId="0" borderId="5" xfId="0" applyBorder="1" applyAlignment="1">
      <alignment/>
    </xf>
    <xf numFmtId="167" fontId="7" fillId="0" borderId="8" xfId="0" applyNumberFormat="1" applyFont="1" applyBorder="1" applyAlignment="1" applyProtection="1">
      <alignment horizontal="right"/>
      <protection locked="0"/>
    </xf>
    <xf numFmtId="164" fontId="3" fillId="0" borderId="1" xfId="0" applyFont="1" applyBorder="1" applyAlignment="1">
      <alignment/>
    </xf>
    <xf numFmtId="164" fontId="4" fillId="0" borderId="3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3" xfId="0" applyFont="1" applyBorder="1" applyAlignment="1">
      <alignment/>
    </xf>
    <xf numFmtId="165" fontId="8" fillId="0" borderId="5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6" fillId="0" borderId="5" xfId="0" applyFont="1" applyBorder="1" applyAlignment="1">
      <alignment/>
    </xf>
    <xf numFmtId="167" fontId="6" fillId="0" borderId="5" xfId="0" applyNumberFormat="1" applyFont="1" applyBorder="1" applyAlignment="1">
      <alignment/>
    </xf>
    <xf numFmtId="164" fontId="5" fillId="0" borderId="4" xfId="0" applyFont="1" applyBorder="1" applyAlignment="1">
      <alignment/>
    </xf>
    <xf numFmtId="165" fontId="9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4" fontId="9" fillId="0" borderId="4" xfId="0" applyFont="1" applyBorder="1" applyAlignment="1">
      <alignment/>
    </xf>
    <xf numFmtId="165" fontId="10" fillId="0" borderId="5" xfId="0" applyNumberFormat="1" applyFont="1" applyBorder="1" applyAlignment="1">
      <alignment/>
    </xf>
    <xf numFmtId="164" fontId="6" fillId="0" borderId="8" xfId="0" applyFont="1" applyBorder="1" applyAlignment="1">
      <alignment/>
    </xf>
    <xf numFmtId="164" fontId="0" fillId="0" borderId="0" xfId="0" applyAlignment="1" applyProtection="1">
      <alignment/>
      <protection hidden="1"/>
    </xf>
    <xf numFmtId="164" fontId="11" fillId="0" borderId="0" xfId="0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8" fontId="0" fillId="0" borderId="0" xfId="0" applyNumberFormat="1" applyAlignment="1" applyProtection="1">
      <alignment horizontal="right"/>
      <protection hidden="1"/>
    </xf>
    <xf numFmtId="168" fontId="0" fillId="0" borderId="0" xfId="0" applyNumberFormat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4" fontId="12" fillId="0" borderId="0" xfId="0" applyFon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ün" xfId="20"/>
    <cellStyle name="Rot" xfId="21"/>
  </cellStyles>
  <dxfs count="2">
    <dxf>
      <font>
        <b val="0"/>
        <color rgb="FF008000"/>
      </font>
      <border/>
    </dxf>
    <dxf>
      <font>
        <b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0</xdr:row>
      <xdr:rowOff>95250</xdr:rowOff>
    </xdr:from>
    <xdr:to>
      <xdr:col>6</xdr:col>
      <xdr:colOff>9525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42672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showGridLines="0" showRowColHeaders="0" tabSelected="1" showOutlineSymbols="0" workbookViewId="0" topLeftCell="A1">
      <selection activeCell="D11" sqref="D11"/>
    </sheetView>
  </sheetViews>
  <sheetFormatPr defaultColWidth="12.57421875" defaultRowHeight="12.75"/>
  <cols>
    <col min="1" max="1" width="4.7109375" style="1" customWidth="1"/>
    <col min="2" max="2" width="31.7109375" style="1" customWidth="1"/>
    <col min="3" max="3" width="20.28125" style="1" customWidth="1"/>
    <col min="4" max="4" width="8.7109375" style="1" customWidth="1"/>
    <col min="5" max="5" width="25.7109375" style="1" customWidth="1"/>
    <col min="6" max="6" width="18.7109375" style="1" customWidth="1"/>
    <col min="7" max="16384" width="11.57421875" style="1" customWidth="1"/>
  </cols>
  <sheetData>
    <row r="1" ht="7.5" customHeight="1"/>
    <row r="2" spans="2:5" ht="17.25">
      <c r="B2" s="2" t="s">
        <v>0</v>
      </c>
      <c r="C2" s="2"/>
      <c r="D2" s="2"/>
      <c r="E2" s="2"/>
    </row>
    <row r="3" ht="9.75" customHeight="1"/>
    <row r="5" spans="2:6" ht="15">
      <c r="B5" s="3" t="s">
        <v>1</v>
      </c>
      <c r="C5" s="4" t="s">
        <v>2</v>
      </c>
      <c r="D5" s="5"/>
      <c r="E5" s="5" t="s">
        <v>3</v>
      </c>
      <c r="F5" s="6"/>
    </row>
    <row r="6" spans="2:6" ht="12.75">
      <c r="B6" s="7"/>
      <c r="C6"/>
      <c r="F6" s="8"/>
    </row>
    <row r="7" spans="2:6" ht="15">
      <c r="B7" s="9" t="s">
        <v>4</v>
      </c>
      <c r="C7" s="10">
        <v>10000</v>
      </c>
      <c r="D7" s="11"/>
      <c r="E7" s="12" t="s">
        <v>5</v>
      </c>
      <c r="F7" s="13">
        <f>Details!C5</f>
        <v>14923.740726493243</v>
      </c>
    </row>
    <row r="8" spans="2:6" ht="15">
      <c r="B8" s="9" t="s">
        <v>6</v>
      </c>
      <c r="C8" s="14">
        <v>10</v>
      </c>
      <c r="D8" s="11"/>
      <c r="E8" s="12" t="s">
        <v>7</v>
      </c>
      <c r="F8" s="13">
        <f>Details!C10</f>
        <v>7199.908270244961</v>
      </c>
    </row>
    <row r="9" spans="2:6" ht="15">
      <c r="B9" s="9" t="s">
        <v>8</v>
      </c>
      <c r="C9" s="15">
        <v>0.06</v>
      </c>
      <c r="D9" s="11"/>
      <c r="E9" s="12" t="s">
        <v>9</v>
      </c>
      <c r="F9" s="13">
        <f>Details!C11</f>
        <v>2276.1675437517174</v>
      </c>
    </row>
    <row r="10" spans="2:6" ht="15">
      <c r="B10" s="9" t="s">
        <v>10</v>
      </c>
      <c r="C10" s="15">
        <v>0.05</v>
      </c>
      <c r="D10" s="11"/>
      <c r="E10" s="12" t="s">
        <v>11</v>
      </c>
      <c r="F10" s="13">
        <f>Details!C12</f>
        <v>4923.740726493244</v>
      </c>
    </row>
    <row r="11" spans="2:6" ht="15">
      <c r="B11" s="9" t="s">
        <v>12</v>
      </c>
      <c r="C11" s="15">
        <v>0.015</v>
      </c>
      <c r="D11" s="11"/>
      <c r="E11" s="12" t="s">
        <v>13</v>
      </c>
      <c r="F11" s="16">
        <f>Details!C13</f>
        <v>0.0401036827227923</v>
      </c>
    </row>
    <row r="12" spans="2:6" ht="15">
      <c r="B12" s="9"/>
      <c r="C12" s="17"/>
      <c r="D12" s="11"/>
      <c r="E12" s="12"/>
      <c r="F12" s="16"/>
    </row>
    <row r="13" spans="2:6" ht="15">
      <c r="B13" s="18"/>
      <c r="D13" s="19"/>
      <c r="E13" s="20" t="s">
        <v>14</v>
      </c>
      <c r="F13" s="13">
        <f>Details!C15</f>
        <v>13493.535471908333</v>
      </c>
    </row>
    <row r="14" spans="2:6" ht="15">
      <c r="B14" s="21"/>
      <c r="C14" s="22"/>
      <c r="D14" s="23"/>
      <c r="E14" s="24" t="s">
        <v>15</v>
      </c>
      <c r="F14" s="25">
        <f>Details!C18</f>
        <v>1430.2052545849092</v>
      </c>
    </row>
    <row r="15" spans="4:6" ht="15">
      <c r="D15" s="19"/>
      <c r="E15" s="12"/>
      <c r="F15" s="26"/>
    </row>
    <row r="16" spans="2:6" ht="15">
      <c r="B16" s="3" t="s">
        <v>16</v>
      </c>
      <c r="C16" s="4" t="s">
        <v>2</v>
      </c>
      <c r="D16" s="27"/>
      <c r="E16" s="28" t="s">
        <v>3</v>
      </c>
      <c r="F16" s="6"/>
    </row>
    <row r="17" spans="2:6" ht="12.75">
      <c r="B17" s="18"/>
      <c r="D17" s="19"/>
      <c r="F17" s="8"/>
    </row>
    <row r="18" spans="2:6" ht="15">
      <c r="B18" s="9" t="s">
        <v>17</v>
      </c>
      <c r="C18" s="10">
        <v>100</v>
      </c>
      <c r="D18" s="11"/>
      <c r="E18" s="12" t="s">
        <v>5</v>
      </c>
      <c r="F18" s="13">
        <f>Details!F5</f>
        <v>14453.815852516782</v>
      </c>
    </row>
    <row r="19" spans="2:6" ht="15">
      <c r="B19" s="9" t="s">
        <v>6</v>
      </c>
      <c r="C19" s="14">
        <v>10</v>
      </c>
      <c r="D19" s="11"/>
      <c r="E19" s="12" t="s">
        <v>7</v>
      </c>
      <c r="F19" s="13">
        <f>Details!F10</f>
        <v>4033.6592319271135</v>
      </c>
    </row>
    <row r="20" spans="2:6" ht="15">
      <c r="B20" s="9" t="s">
        <v>8</v>
      </c>
      <c r="C20" s="15">
        <v>0.06</v>
      </c>
      <c r="D20" s="11"/>
      <c r="E20" s="12" t="s">
        <v>9</v>
      </c>
      <c r="F20" s="13">
        <f>Details!F11</f>
        <v>1579.8433794103344</v>
      </c>
    </row>
    <row r="21" spans="2:6" ht="15">
      <c r="B21" s="9" t="s">
        <v>10</v>
      </c>
      <c r="C21" s="15">
        <v>0.05</v>
      </c>
      <c r="D21" s="11"/>
      <c r="E21" s="12" t="s">
        <v>11</v>
      </c>
      <c r="F21" s="13">
        <f>Details!F12</f>
        <v>2453.815852516779</v>
      </c>
    </row>
    <row r="22" spans="2:6" ht="15">
      <c r="B22" s="9" t="s">
        <v>12</v>
      </c>
      <c r="C22" s="15">
        <v>0.015</v>
      </c>
      <c r="D22" s="11"/>
      <c r="E22" s="12" t="s">
        <v>13</v>
      </c>
      <c r="F22" s="16">
        <f>Details!F13</f>
        <v>0.03645623085762226</v>
      </c>
    </row>
    <row r="23" spans="2:6" ht="15">
      <c r="B23" s="9"/>
      <c r="C23" s="17"/>
      <c r="D23" s="11"/>
      <c r="E23" s="12"/>
      <c r="F23" s="16"/>
    </row>
    <row r="24" spans="2:6" ht="15">
      <c r="B24" s="9"/>
      <c r="C24" s="12"/>
      <c r="D24" s="12"/>
      <c r="E24" s="20" t="s">
        <v>14</v>
      </c>
      <c r="F24" s="13">
        <f>Details!F15</f>
        <v>14009.07724235242</v>
      </c>
    </row>
    <row r="25" spans="2:6" ht="15">
      <c r="B25" s="29"/>
      <c r="C25" s="24"/>
      <c r="D25" s="24"/>
      <c r="E25" s="24" t="s">
        <v>15</v>
      </c>
      <c r="F25" s="30">
        <f>Details!F18</f>
        <v>444.7386101643624</v>
      </c>
    </row>
    <row r="26" spans="2:5" ht="15">
      <c r="B26" s="12"/>
      <c r="C26" s="12"/>
      <c r="D26" s="12"/>
      <c r="E26" s="12"/>
    </row>
    <row r="27" spans="2:5" ht="15">
      <c r="B27" s="31" t="s">
        <v>18</v>
      </c>
      <c r="C27" s="32" t="s">
        <v>19</v>
      </c>
      <c r="D27" s="12"/>
      <c r="E27" s="12"/>
    </row>
    <row r="28" spans="2:5" ht="15">
      <c r="B28" s="7"/>
      <c r="C28" s="33"/>
      <c r="D28" s="12"/>
      <c r="E28" s="12"/>
    </row>
    <row r="29" spans="2:5" ht="15">
      <c r="B29" s="29" t="s">
        <v>20</v>
      </c>
      <c r="C29" s="34">
        <v>0.03</v>
      </c>
      <c r="D29" s="11"/>
      <c r="E29" s="12"/>
    </row>
    <row r="30" spans="2:3" ht="12.75">
      <c r="B30"/>
      <c r="C30"/>
    </row>
  </sheetData>
  <sheetProtection sheet="1" objects="1" scenarios="1"/>
  <mergeCells count="1">
    <mergeCell ref="B2:E2"/>
  </mergeCells>
  <conditionalFormatting sqref="F11:F12 F14:F15 F22:F23 F25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showGridLines="0" showRowColHeaders="0" showOutlineSymbols="0" workbookViewId="0" topLeftCell="A1">
      <selection activeCell="B13" sqref="B13"/>
    </sheetView>
  </sheetViews>
  <sheetFormatPr defaultColWidth="12.57421875" defaultRowHeight="12.75"/>
  <cols>
    <col min="1" max="1" width="2.7109375" style="0" customWidth="1"/>
    <col min="2" max="2" width="30.7109375" style="0" customWidth="1"/>
    <col min="3" max="3" width="31.7109375" style="0" customWidth="1"/>
    <col min="4" max="4" width="3.28125" style="0" customWidth="1"/>
    <col min="5" max="5" width="30.00390625" style="0" customWidth="1"/>
    <col min="6" max="6" width="39.7109375" style="0" customWidth="1"/>
    <col min="7" max="16384" width="11.57421875" style="0" customWidth="1"/>
  </cols>
  <sheetData>
    <row r="2" spans="2:6" ht="17.25">
      <c r="B2" s="35"/>
      <c r="C2" s="36" t="s">
        <v>21</v>
      </c>
      <c r="D2" s="1"/>
      <c r="E2" s="37"/>
      <c r="F2" s="38" t="s">
        <v>22</v>
      </c>
    </row>
    <row r="3" spans="2:6" ht="12.75">
      <c r="B3" s="18"/>
      <c r="C3" s="8"/>
      <c r="D3" s="1"/>
      <c r="E3" s="18"/>
      <c r="F3" s="8"/>
    </row>
    <row r="4" spans="2:6" ht="15">
      <c r="B4" s="9" t="s">
        <v>23</v>
      </c>
      <c r="C4" s="13">
        <f>'EA'!B5</f>
        <v>10000</v>
      </c>
      <c r="D4" s="12"/>
      <c r="E4" s="9" t="s">
        <v>24</v>
      </c>
      <c r="F4" s="13">
        <f>BMS!G491</f>
        <v>12000</v>
      </c>
    </row>
    <row r="5" spans="2:6" ht="15">
      <c r="B5" s="9" t="s">
        <v>5</v>
      </c>
      <c r="C5" s="39">
        <f>BEA!E492</f>
        <v>14923.740726493243</v>
      </c>
      <c r="D5" s="12"/>
      <c r="E5" s="9" t="s">
        <v>5</v>
      </c>
      <c r="F5" s="13">
        <f>BMS!F492</f>
        <v>14453.815852516782</v>
      </c>
    </row>
    <row r="6" spans="2:6" ht="15">
      <c r="B6" s="9"/>
      <c r="C6" s="39"/>
      <c r="D6" s="12"/>
      <c r="E6" s="9"/>
      <c r="F6" s="13"/>
    </row>
    <row r="7" spans="2:6" ht="15">
      <c r="B7" s="9" t="s">
        <v>25</v>
      </c>
      <c r="C7" s="40">
        <f>'EA'!B19</f>
        <v>10</v>
      </c>
      <c r="D7" s="12"/>
      <c r="E7" s="9" t="s">
        <v>25</v>
      </c>
      <c r="F7" s="41">
        <f>MS!B19</f>
        <v>10</v>
      </c>
    </row>
    <row r="8" spans="2:6" ht="15">
      <c r="B8" s="9" t="s">
        <v>26</v>
      </c>
      <c r="C8" s="40">
        <f>C7*12</f>
        <v>120</v>
      </c>
      <c r="D8" s="12"/>
      <c r="E8" s="9" t="s">
        <v>26</v>
      </c>
      <c r="F8" s="41">
        <f>F7*12</f>
        <v>120</v>
      </c>
    </row>
    <row r="9" spans="2:6" ht="15">
      <c r="B9" s="9"/>
      <c r="C9" s="13"/>
      <c r="D9" s="12"/>
      <c r="E9" s="9"/>
      <c r="F9" s="13"/>
    </row>
    <row r="10" spans="2:6" ht="15">
      <c r="B10" s="9" t="s">
        <v>27</v>
      </c>
      <c r="C10" s="13">
        <f>BEA!C491</f>
        <v>7199.908270244961</v>
      </c>
      <c r="D10" s="12"/>
      <c r="E10" s="9" t="s">
        <v>27</v>
      </c>
      <c r="F10" s="13">
        <f>BMS!D491</f>
        <v>4033.6592319271135</v>
      </c>
    </row>
    <row r="11" spans="2:6" ht="15">
      <c r="B11" s="9" t="s">
        <v>28</v>
      </c>
      <c r="C11" s="13">
        <f>BEA!D491+'EA'!B9</f>
        <v>2276.1675437517174</v>
      </c>
      <c r="D11" s="12"/>
      <c r="E11" s="9" t="s">
        <v>28</v>
      </c>
      <c r="F11" s="13">
        <f>BMS!E491+(BMS!G491-BMS!C491)</f>
        <v>1579.8433794103344</v>
      </c>
    </row>
    <row r="12" spans="2:6" ht="15">
      <c r="B12" s="9" t="s">
        <v>29</v>
      </c>
      <c r="C12" s="13">
        <f>C10-C11</f>
        <v>4923.740726493244</v>
      </c>
      <c r="D12" s="12"/>
      <c r="E12" s="9" t="s">
        <v>29</v>
      </c>
      <c r="F12" s="13">
        <f>F10-F11</f>
        <v>2453.815852516779</v>
      </c>
    </row>
    <row r="13" spans="2:6" ht="15">
      <c r="B13" s="9" t="s">
        <v>13</v>
      </c>
      <c r="C13" s="42">
        <f>IF(C4&gt;0,((C5/C4)^(1/'EA'!B20)-1)*12,0)</f>
        <v>0.0401036827227923</v>
      </c>
      <c r="D13" s="12"/>
      <c r="E13" s="9" t="s">
        <v>13</v>
      </c>
      <c r="F13" s="42">
        <f>IF(F4&gt;0,BMS!I2/100,0)</f>
        <v>0.03645623085762226</v>
      </c>
    </row>
    <row r="14" spans="2:6" ht="15">
      <c r="B14" s="9"/>
      <c r="C14" s="13"/>
      <c r="D14" s="12"/>
      <c r="E14" s="9"/>
      <c r="F14" s="13"/>
    </row>
    <row r="15" spans="2:6" ht="15">
      <c r="B15" s="9" t="s">
        <v>14</v>
      </c>
      <c r="C15" s="13">
        <f>BEA!F492</f>
        <v>13493.535471908333</v>
      </c>
      <c r="D15" s="12"/>
      <c r="E15" s="9" t="s">
        <v>14</v>
      </c>
      <c r="F15" s="13">
        <f>BMS!H492</f>
        <v>14009.07724235242</v>
      </c>
    </row>
    <row r="16" spans="2:6" ht="15">
      <c r="B16" s="9" t="s">
        <v>30</v>
      </c>
      <c r="C16" s="42">
        <f>Daten!C29</f>
        <v>0.03</v>
      </c>
      <c r="D16" s="12"/>
      <c r="E16" s="9" t="s">
        <v>30</v>
      </c>
      <c r="F16" s="42">
        <f>Daten!C29</f>
        <v>0.03</v>
      </c>
    </row>
    <row r="17" spans="2:6" ht="15">
      <c r="B17" s="9"/>
      <c r="C17" s="13"/>
      <c r="D17" s="12"/>
      <c r="E17" s="9"/>
      <c r="F17" s="13"/>
    </row>
    <row r="18" spans="2:6" ht="15">
      <c r="B18" s="43" t="s">
        <v>31</v>
      </c>
      <c r="C18" s="44">
        <f>C5-C15</f>
        <v>1430.2052545849092</v>
      </c>
      <c r="D18" s="12"/>
      <c r="E18" s="43" t="s">
        <v>31</v>
      </c>
      <c r="F18" s="45">
        <f>F5-F15</f>
        <v>444.7386101643624</v>
      </c>
    </row>
    <row r="19" spans="2:6" ht="15">
      <c r="B19" s="46" t="s">
        <v>32</v>
      </c>
      <c r="C19" s="47"/>
      <c r="D19" s="12"/>
      <c r="E19" s="46" t="s">
        <v>32</v>
      </c>
      <c r="F19" s="13"/>
    </row>
    <row r="20" spans="2:6" ht="15">
      <c r="B20" s="9"/>
      <c r="C20" s="13"/>
      <c r="D20" s="12"/>
      <c r="E20" s="9"/>
      <c r="F20" s="13"/>
    </row>
    <row r="21" spans="2:6" ht="15">
      <c r="B21" s="9" t="s">
        <v>33</v>
      </c>
      <c r="C21" s="13"/>
      <c r="D21" s="12"/>
      <c r="E21" s="9" t="s">
        <v>33</v>
      </c>
      <c r="F21" s="13"/>
    </row>
    <row r="22" spans="2:6" ht="15">
      <c r="B22" s="9" t="s">
        <v>34</v>
      </c>
      <c r="C22" s="41">
        <f>BEA!L491</f>
        <v>39</v>
      </c>
      <c r="D22" s="12"/>
      <c r="E22" s="9" t="s">
        <v>34</v>
      </c>
      <c r="F22" s="41">
        <f>BMS!N491</f>
        <v>74</v>
      </c>
    </row>
    <row r="23" spans="2:6" ht="15">
      <c r="B23" s="29" t="s">
        <v>35</v>
      </c>
      <c r="C23" s="48">
        <f>C22/12</f>
        <v>3.25</v>
      </c>
      <c r="D23" s="12"/>
      <c r="E23" s="29" t="s">
        <v>35</v>
      </c>
      <c r="F23" s="48">
        <f>F22/12</f>
        <v>6.166666666666667</v>
      </c>
    </row>
  </sheetData>
  <sheetProtection sheet="1" objects="1" scenarios="1"/>
  <conditionalFormatting sqref="B19 C18 E19 F1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showGridLines="0" showRowColHeaders="0" showOutlineSymbols="0" workbookViewId="0" topLeftCell="A1">
      <selection activeCell="A14" sqref="A14"/>
    </sheetView>
  </sheetViews>
  <sheetFormatPr defaultColWidth="12.57421875" defaultRowHeight="12.75"/>
  <cols>
    <col min="1" max="1" width="34.28125" style="49" customWidth="1"/>
    <col min="2" max="2" width="20.00390625" style="49" customWidth="1"/>
    <col min="3" max="3" width="16.28125" style="49" customWidth="1"/>
    <col min="4" max="4" width="32.00390625" style="49" customWidth="1"/>
    <col min="5" max="16384" width="11.57421875" style="49" customWidth="1"/>
  </cols>
  <sheetData>
    <row r="2" ht="17.25">
      <c r="B2" s="50" t="s">
        <v>4</v>
      </c>
    </row>
    <row r="4" spans="1:3" ht="12.75">
      <c r="A4" s="49" t="s">
        <v>36</v>
      </c>
      <c r="B4" s="51">
        <f>Daten!C7</f>
        <v>10000</v>
      </c>
      <c r="C4" s="52" t="s">
        <v>37</v>
      </c>
    </row>
    <row r="5" spans="1:3" ht="12.75">
      <c r="A5" s="49" t="s">
        <v>38</v>
      </c>
      <c r="B5" s="51">
        <f>IF(B4&gt;0,B4,0)</f>
        <v>10000</v>
      </c>
      <c r="C5" s="52" t="s">
        <v>37</v>
      </c>
    </row>
    <row r="6" ht="12.75">
      <c r="C6" s="52"/>
    </row>
    <row r="7" spans="1:4" ht="12.75">
      <c r="A7" s="49" t="s">
        <v>39</v>
      </c>
      <c r="B7" s="53">
        <f>Daten!C10</f>
        <v>0.05</v>
      </c>
      <c r="C7" s="52"/>
      <c r="D7" s="49" t="s">
        <v>40</v>
      </c>
    </row>
    <row r="8" spans="1:4" ht="12.75">
      <c r="A8" s="49" t="s">
        <v>38</v>
      </c>
      <c r="B8" s="53">
        <f>IF(B7&gt;0,B7,0)</f>
        <v>0.05</v>
      </c>
      <c r="C8" s="52"/>
      <c r="D8" s="49" t="s">
        <v>41</v>
      </c>
    </row>
    <row r="9" spans="1:4" ht="12.75">
      <c r="A9" s="49" t="s">
        <v>10</v>
      </c>
      <c r="B9" s="51">
        <f>B5-B5*100/(100+B8*100)</f>
        <v>476.19047619047706</v>
      </c>
      <c r="C9" s="52" t="s">
        <v>37</v>
      </c>
      <c r="D9" s="49" t="s">
        <v>42</v>
      </c>
    </row>
    <row r="10" spans="1:4" ht="12.75">
      <c r="A10" s="49" t="s">
        <v>43</v>
      </c>
      <c r="B10" s="51">
        <f>B5*100/(100+B8*100)</f>
        <v>9523.809523809523</v>
      </c>
      <c r="C10" s="52"/>
      <c r="D10" s="49" t="s">
        <v>44</v>
      </c>
    </row>
    <row r="11" ht="12.75">
      <c r="C11" s="52"/>
    </row>
    <row r="12" spans="1:3" ht="12.75">
      <c r="A12" s="49" t="s">
        <v>45</v>
      </c>
      <c r="B12" s="54">
        <f>Daten!C11</f>
        <v>0.015</v>
      </c>
      <c r="C12" s="52"/>
    </row>
    <row r="13" spans="1:3" ht="12.75">
      <c r="A13" s="49" t="s">
        <v>38</v>
      </c>
      <c r="B13" s="54">
        <f>IF(B12&gt;0,B12,0)</f>
        <v>0.015</v>
      </c>
      <c r="C13" s="52"/>
    </row>
    <row r="14" spans="2:3" ht="12.75">
      <c r="B14" s="54"/>
      <c r="C14" s="52"/>
    </row>
    <row r="15" spans="1:3" ht="12.75">
      <c r="A15" s="49" t="s">
        <v>46</v>
      </c>
      <c r="B15" s="54">
        <f>Daten!C9</f>
        <v>0.06</v>
      </c>
      <c r="C15" s="52"/>
    </row>
    <row r="16" spans="1:3" ht="12.75">
      <c r="A16" s="49" t="s">
        <v>47</v>
      </c>
      <c r="B16" s="54">
        <f>B15</f>
        <v>0.06</v>
      </c>
      <c r="C16" s="52"/>
    </row>
    <row r="18" spans="1:3" ht="12.75">
      <c r="A18" s="49" t="s">
        <v>48</v>
      </c>
      <c r="B18" s="49">
        <f>Daten!C8</f>
        <v>10</v>
      </c>
      <c r="C18" s="52" t="s">
        <v>49</v>
      </c>
    </row>
    <row r="19" spans="1:3" ht="12.75">
      <c r="A19" s="49" t="s">
        <v>38</v>
      </c>
      <c r="B19" s="49">
        <f>IF(B18&lt;0,0,IF(B18&gt;40,40,B18))</f>
        <v>10</v>
      </c>
      <c r="C19" s="52" t="s">
        <v>49</v>
      </c>
    </row>
    <row r="20" spans="1:3" ht="12.75">
      <c r="A20" s="49" t="s">
        <v>26</v>
      </c>
      <c r="B20" s="49">
        <f>B19*12</f>
        <v>120</v>
      </c>
      <c r="C20" s="52" t="s">
        <v>50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92"/>
  <sheetViews>
    <sheetView showGridLines="0" showRowColHeaders="0" showOutlineSymbols="0" workbookViewId="0" topLeftCell="A1">
      <selection activeCell="C33" sqref="C33"/>
    </sheetView>
  </sheetViews>
  <sheetFormatPr defaultColWidth="12.57421875" defaultRowHeight="12.75"/>
  <cols>
    <col min="1" max="1" width="19.140625" style="49" customWidth="1"/>
    <col min="2" max="2" width="18.140625" style="49" customWidth="1"/>
    <col min="3" max="3" width="18.28125" style="49" customWidth="1"/>
    <col min="4" max="4" width="16.8515625" style="49" customWidth="1"/>
    <col min="5" max="5" width="15.8515625" style="49" customWidth="1"/>
    <col min="6" max="6" width="18.28125" style="49" customWidth="1"/>
    <col min="7" max="7" width="12.7109375" style="49" customWidth="1"/>
    <col min="8" max="8" width="11.57421875" style="49" customWidth="1"/>
    <col min="9" max="9" width="14.8515625" style="49" customWidth="1"/>
    <col min="10" max="10" width="17.7109375" style="49" customWidth="1"/>
    <col min="11" max="11" width="11.57421875" style="49" customWidth="1"/>
    <col min="12" max="12" width="24.140625" style="49" customWidth="1"/>
    <col min="13" max="16384" width="11.57421875" style="49" customWidth="1"/>
  </cols>
  <sheetData>
    <row r="2" spans="2:3" ht="17.25">
      <c r="B2" s="50" t="s">
        <v>51</v>
      </c>
      <c r="C2" s="50" t="s">
        <v>4</v>
      </c>
    </row>
    <row r="3" ht="12.75">
      <c r="L3" s="55"/>
    </row>
    <row r="4" spans="1:5" ht="12.75">
      <c r="A4" s="49" t="s">
        <v>52</v>
      </c>
      <c r="B4" s="51">
        <f>'EA'!B10</f>
        <v>9523.809523809523</v>
      </c>
      <c r="D4" s="49" t="s">
        <v>4</v>
      </c>
      <c r="E4" s="51">
        <f>'EA'!B5</f>
        <v>10000</v>
      </c>
    </row>
    <row r="5" spans="1:5" ht="12.75">
      <c r="A5" s="49" t="s">
        <v>53</v>
      </c>
      <c r="B5" s="54">
        <f>'EA'!B16</f>
        <v>0.06</v>
      </c>
      <c r="D5" s="49" t="s">
        <v>54</v>
      </c>
      <c r="E5" s="49">
        <f>'EA'!B19</f>
        <v>10</v>
      </c>
    </row>
    <row r="6" spans="1:5" ht="12.75">
      <c r="A6" s="49" t="s">
        <v>55</v>
      </c>
      <c r="B6" s="54">
        <f>'EA'!B13</f>
        <v>0.015</v>
      </c>
      <c r="D6" s="49" t="s">
        <v>56</v>
      </c>
      <c r="E6" s="54">
        <f>Daten!C29</f>
        <v>0.03</v>
      </c>
    </row>
    <row r="8" spans="1:12" s="56" customFormat="1" ht="12.75">
      <c r="A8" s="56" t="s">
        <v>57</v>
      </c>
      <c r="B8" s="56" t="s">
        <v>58</v>
      </c>
      <c r="C8" s="56" t="s">
        <v>59</v>
      </c>
      <c r="D8" s="56" t="s">
        <v>12</v>
      </c>
      <c r="E8" s="56" t="s">
        <v>60</v>
      </c>
      <c r="F8" s="56" t="s">
        <v>61</v>
      </c>
      <c r="G8" s="56" t="s">
        <v>62</v>
      </c>
      <c r="I8" s="56" t="s">
        <v>63</v>
      </c>
      <c r="J8" s="56" t="s">
        <v>64</v>
      </c>
      <c r="L8" s="57" t="s">
        <v>65</v>
      </c>
    </row>
    <row r="9" spans="5:6" ht="12.75">
      <c r="E9" s="51">
        <f>$B$4</f>
        <v>9523.809523809523</v>
      </c>
      <c r="F9" s="51">
        <f>E4</f>
        <v>10000</v>
      </c>
    </row>
    <row r="10" spans="1:12" ht="12.75">
      <c r="A10" s="49">
        <v>1</v>
      </c>
      <c r="B10" s="49">
        <v>1</v>
      </c>
      <c r="C10" s="51">
        <f>E9*B5/12</f>
        <v>47.61904761904761</v>
      </c>
      <c r="D10" s="51">
        <f>E9*B6/12</f>
        <v>11.904761904761903</v>
      </c>
      <c r="E10" s="51">
        <f>E9+C10-D10</f>
        <v>9559.52380952381</v>
      </c>
      <c r="F10" s="51">
        <f>F9+F9*E6/12</f>
        <v>10025</v>
      </c>
      <c r="G10" s="49">
        <f>IF(A10&lt;12,0,IF(B10=$E$5,1,0))</f>
        <v>0</v>
      </c>
      <c r="I10" s="49">
        <f>IF(G10=1,E10,0)</f>
        <v>0</v>
      </c>
      <c r="J10" s="49">
        <f>IF(G10=1,F10,0)</f>
        <v>0</v>
      </c>
      <c r="L10" s="49">
        <f>IF(F10-E10&gt;0,1,0)</f>
        <v>1</v>
      </c>
    </row>
    <row r="11" spans="1:12" ht="12.75">
      <c r="A11" s="49">
        <f>IF(A10=12,1,A10+1)</f>
        <v>2</v>
      </c>
      <c r="B11" s="49">
        <f>IF(A10=12,B10+1,B10)</f>
        <v>1</v>
      </c>
      <c r="C11" s="51">
        <f>IF(B11&lt;=$E$5,E10*$B$5/12,0)</f>
        <v>47.797619047619044</v>
      </c>
      <c r="D11" s="51">
        <f>IF(B11&lt;=$E$5,E10*$B$6/12,0)</f>
        <v>11.949404761904761</v>
      </c>
      <c r="E11" s="51">
        <f>IF(B11&lt;=$E$5,E10+C11-D11,0)</f>
        <v>9595.372023809523</v>
      </c>
      <c r="F11" s="51">
        <f>IF(B11&lt;=$E$5,F10+F10*$E$6/12,0)</f>
        <v>10050.0625</v>
      </c>
      <c r="G11" s="49">
        <f>IF(A11&lt;12,0,IF(B11=$E$5,1,0))</f>
        <v>0</v>
      </c>
      <c r="I11" s="49">
        <f>IF(G11=1,E11,0)</f>
        <v>0</v>
      </c>
      <c r="J11" s="49">
        <f>IF(G11=1,F11,0)</f>
        <v>0</v>
      </c>
      <c r="L11" s="49">
        <f>IF(F11-E11&gt;0,1,0)</f>
        <v>1</v>
      </c>
    </row>
    <row r="12" spans="1:12" ht="12.75">
      <c r="A12" s="49">
        <f>IF(A11=12,1,A11+1)</f>
        <v>3</v>
      </c>
      <c r="B12" s="49">
        <f>IF(A11=12,B11+1,B11)</f>
        <v>1</v>
      </c>
      <c r="C12" s="51">
        <f>IF(B12&lt;=$E$5,E11*$B$5/12,0)</f>
        <v>47.976860119047615</v>
      </c>
      <c r="D12" s="51">
        <f>IF(B12&lt;=$E$5,E11*$B$6/12,0)</f>
        <v>11.994215029761904</v>
      </c>
      <c r="E12" s="51">
        <f>IF(B12&lt;=$E$5,E11+C12-D12,0)</f>
        <v>9631.35466889881</v>
      </c>
      <c r="F12" s="51">
        <f>IF(B12&lt;=$E$5,F11+F11*$E$6/12,0)</f>
        <v>10075.18765625</v>
      </c>
      <c r="G12" s="49">
        <f>IF(A12&lt;12,0,IF(B12=$E$5,1,0))</f>
        <v>0</v>
      </c>
      <c r="I12" s="49">
        <f>IF(G12=1,E12,0)</f>
        <v>0</v>
      </c>
      <c r="J12" s="49">
        <f>IF(G12=1,F12,0)</f>
        <v>0</v>
      </c>
      <c r="L12" s="49">
        <f>IF(F12-E12&gt;0,1,0)</f>
        <v>1</v>
      </c>
    </row>
    <row r="13" spans="1:12" ht="12.75">
      <c r="A13" s="49">
        <f>IF(A12=12,1,A12+1)</f>
        <v>4</v>
      </c>
      <c r="B13" s="49">
        <f>IF(A12=12,B12+1,B12)</f>
        <v>1</v>
      </c>
      <c r="C13" s="51">
        <f>IF(B13&lt;=$E$5,E12*$B$5/12,0)</f>
        <v>48.15677334449405</v>
      </c>
      <c r="D13" s="51">
        <f>IF(B13&lt;=$E$5,E12*$B$6/12,0)</f>
        <v>12.039193336123512</v>
      </c>
      <c r="E13" s="51">
        <f>IF(B13&lt;=$E$5,E12+C13-D13,0)</f>
        <v>9667.47224890718</v>
      </c>
      <c r="F13" s="51">
        <f>IF(B13&lt;=$E$5,F12+F12*$E$6/12,0)</f>
        <v>10100.375625390625</v>
      </c>
      <c r="G13" s="49">
        <f>IF(A13&lt;12,0,IF(B13=$E$5,1,0))</f>
        <v>0</v>
      </c>
      <c r="I13" s="49">
        <f>IF(G13=1,E13,0)</f>
        <v>0</v>
      </c>
      <c r="J13" s="49">
        <f>IF(G13=1,F13,0)</f>
        <v>0</v>
      </c>
      <c r="L13" s="49">
        <f>IF(F13-E13&gt;0,1,0)</f>
        <v>1</v>
      </c>
    </row>
    <row r="14" spans="1:12" ht="12.75">
      <c r="A14" s="49">
        <f>IF(A13=12,1,A13+1)</f>
        <v>5</v>
      </c>
      <c r="B14" s="49">
        <f>IF(A13=12,B13+1,B13)</f>
        <v>1</v>
      </c>
      <c r="C14" s="51">
        <f>IF(B14&lt;=$E$5,E13*$B$5/12,0)</f>
        <v>48.33736124453589</v>
      </c>
      <c r="D14" s="51">
        <f>IF(B14&lt;=$E$5,E13*$B$6/12,0)</f>
        <v>12.084340311133973</v>
      </c>
      <c r="E14" s="51">
        <f>IF(B14&lt;=$E$5,E13+C14-D14,0)</f>
        <v>9703.725269840581</v>
      </c>
      <c r="F14" s="51">
        <f>IF(B14&lt;=$E$5,F13+F13*$E$6/12,0)</f>
        <v>10125.626564454102</v>
      </c>
      <c r="G14" s="49">
        <f>IF(A14&lt;12,0,IF(B14=$E$5,1,0))</f>
        <v>0</v>
      </c>
      <c r="I14" s="49">
        <f>IF(G14=1,E14,0)</f>
        <v>0</v>
      </c>
      <c r="J14" s="49">
        <f>IF(G14=1,F14,0)</f>
        <v>0</v>
      </c>
      <c r="L14" s="49">
        <f>IF(F14-E14&gt;0,1,0)</f>
        <v>1</v>
      </c>
    </row>
    <row r="15" spans="1:12" ht="12.75">
      <c r="A15" s="49">
        <f>IF(A14=12,1,A14+1)</f>
        <v>6</v>
      </c>
      <c r="B15" s="49">
        <f>IF(A14=12,B14+1,B14)</f>
        <v>1</v>
      </c>
      <c r="C15" s="51">
        <f>IF(B15&lt;=$E$5,E14*$B$5/12,0)</f>
        <v>48.5186263492029</v>
      </c>
      <c r="D15" s="51">
        <f>IF(B15&lt;=$E$5,E14*$B$6/12,0)</f>
        <v>12.129656587300724</v>
      </c>
      <c r="E15" s="51">
        <f>IF(B15&lt;=$E$5,E14+C15-D15,0)</f>
        <v>9740.114239602484</v>
      </c>
      <c r="F15" s="51">
        <f>IF(B15&lt;=$E$5,F14+F14*$E$6/12,0)</f>
        <v>10150.940630865238</v>
      </c>
      <c r="G15" s="49">
        <f>IF(A15&lt;12,0,IF(B15=$E$5,1,0))</f>
        <v>0</v>
      </c>
      <c r="I15" s="49">
        <f>IF(G15=1,E15,0)</f>
        <v>0</v>
      </c>
      <c r="J15" s="49">
        <f>IF(G15=1,F15,0)</f>
        <v>0</v>
      </c>
      <c r="L15" s="49">
        <f>IF(F15-E15&gt;0,1,0)</f>
        <v>1</v>
      </c>
    </row>
    <row r="16" spans="1:12" ht="12.75">
      <c r="A16" s="49">
        <f>IF(A15=12,1,A15+1)</f>
        <v>7</v>
      </c>
      <c r="B16" s="49">
        <f>IF(A15=12,B15+1,B15)</f>
        <v>1</v>
      </c>
      <c r="C16" s="51">
        <f>IF(B16&lt;=$E$5,E15*$B$5/12,0)</f>
        <v>48.70057119801242</v>
      </c>
      <c r="D16" s="51">
        <f>IF(B16&lt;=$E$5,E15*$B$6/12,0)</f>
        <v>12.175142799503105</v>
      </c>
      <c r="E16" s="51">
        <f>IF(B16&lt;=$E$5,E15+C16-D16,0)</f>
        <v>9776.639668000995</v>
      </c>
      <c r="F16" s="51">
        <f>IF(B16&lt;=$E$5,F15+F15*$E$6/12,0)</f>
        <v>10176.3179824424</v>
      </c>
      <c r="G16" s="49">
        <f>IF(A16&lt;12,0,IF(B16=$E$5,1,0))</f>
        <v>0</v>
      </c>
      <c r="I16" s="49">
        <f>IF(G16=1,E16,0)</f>
        <v>0</v>
      </c>
      <c r="J16" s="49">
        <f>IF(G16=1,F16,0)</f>
        <v>0</v>
      </c>
      <c r="L16" s="49">
        <f>IF(F16-E16&gt;0,1,0)</f>
        <v>1</v>
      </c>
    </row>
    <row r="17" spans="1:12" ht="12.75">
      <c r="A17" s="49">
        <f>IF(A16=12,1,A16+1)</f>
        <v>8</v>
      </c>
      <c r="B17" s="49">
        <f>IF(A16=12,B16+1,B16)</f>
        <v>1</v>
      </c>
      <c r="C17" s="51">
        <f>IF(B17&lt;=$E$5,E16*$B$5/12,0)</f>
        <v>48.883198340004974</v>
      </c>
      <c r="D17" s="51">
        <f>IF(B17&lt;=$E$5,E16*$B$6/12,0)</f>
        <v>12.220799585001243</v>
      </c>
      <c r="E17" s="51">
        <f>IF(B17&lt;=$E$5,E16+C17-D17,0)</f>
        <v>9813.302066756</v>
      </c>
      <c r="F17" s="51">
        <f>IF(B17&lt;=$E$5,F16+F16*$E$6/12,0)</f>
        <v>10201.758777398507</v>
      </c>
      <c r="G17" s="49">
        <f>IF(A17&lt;12,0,IF(B17=$E$5,1,0))</f>
        <v>0</v>
      </c>
      <c r="I17" s="49">
        <f>IF(G17=1,E17,0)</f>
        <v>0</v>
      </c>
      <c r="J17" s="49">
        <f>IF(G17=1,F17,0)</f>
        <v>0</v>
      </c>
      <c r="L17" s="49">
        <f>IF(F17-E17&gt;0,1,0)</f>
        <v>1</v>
      </c>
    </row>
    <row r="18" spans="1:12" ht="12.75">
      <c r="A18" s="49">
        <f>IF(A17=12,1,A17+1)</f>
        <v>9</v>
      </c>
      <c r="B18" s="49">
        <f>IF(A17=12,B17+1,B17)</f>
        <v>1</v>
      </c>
      <c r="C18" s="51">
        <f>IF(B18&lt;=$E$5,E17*$B$5/12,0)</f>
        <v>49.066510333779995</v>
      </c>
      <c r="D18" s="51">
        <f>IF(B18&lt;=$E$5,E17*$B$6/12,0)</f>
        <v>12.266627583444999</v>
      </c>
      <c r="E18" s="51">
        <f>IF(B18&lt;=$E$5,E17+C18-D18,0)</f>
        <v>9850.101949506334</v>
      </c>
      <c r="F18" s="51">
        <f>IF(B18&lt;=$E$5,F17+F17*$E$6/12,0)</f>
        <v>10227.263174342002</v>
      </c>
      <c r="G18" s="49">
        <f>IF(A18&lt;12,0,IF(B18=$E$5,1,0))</f>
        <v>0</v>
      </c>
      <c r="I18" s="49">
        <f>IF(G18=1,E18,0)</f>
        <v>0</v>
      </c>
      <c r="J18" s="49">
        <f>IF(G18=1,F18,0)</f>
        <v>0</v>
      </c>
      <c r="L18" s="49">
        <f>IF(F18-E18&gt;0,1,0)</f>
        <v>1</v>
      </c>
    </row>
    <row r="19" spans="1:12" ht="12.75">
      <c r="A19" s="49">
        <f>IF(A18=12,1,A18+1)</f>
        <v>10</v>
      </c>
      <c r="B19" s="49">
        <f>IF(A18=12,B18+1,B18)</f>
        <v>1</v>
      </c>
      <c r="C19" s="51">
        <f>IF(B19&lt;=$E$5,E18*$B$5/12,0)</f>
        <v>49.25050974753167</v>
      </c>
      <c r="D19" s="51">
        <f>IF(B19&lt;=$E$5,E18*$B$6/12,0)</f>
        <v>12.312627436882918</v>
      </c>
      <c r="E19" s="51">
        <f>IF(B19&lt;=$E$5,E18+C19-D19,0)</f>
        <v>9887.039831816983</v>
      </c>
      <c r="F19" s="51">
        <f>IF(B19&lt;=$E$5,F18+F18*$E$6/12,0)</f>
        <v>10252.831332277858</v>
      </c>
      <c r="G19" s="49">
        <f>IF(A19&lt;12,0,IF(B19=$E$5,1,0))</f>
        <v>0</v>
      </c>
      <c r="I19" s="49">
        <f>IF(G19=1,E19,0)</f>
        <v>0</v>
      </c>
      <c r="J19" s="49">
        <f>IF(G19=1,F19,0)</f>
        <v>0</v>
      </c>
      <c r="L19" s="49">
        <f>IF(F19-E19&gt;0,1,0)</f>
        <v>1</v>
      </c>
    </row>
    <row r="20" spans="1:12" ht="12.75">
      <c r="A20" s="49">
        <f>IF(A19=12,1,A19+1)</f>
        <v>11</v>
      </c>
      <c r="B20" s="49">
        <f>IF(A19=12,B19+1,B19)</f>
        <v>1</v>
      </c>
      <c r="C20" s="51">
        <f>IF(B20&lt;=$E$5,E19*$B$5/12,0)</f>
        <v>49.43519915908491</v>
      </c>
      <c r="D20" s="51">
        <f>IF(B20&lt;=$E$5,E19*$B$6/12,0)</f>
        <v>12.358799789771227</v>
      </c>
      <c r="E20" s="51">
        <f>IF(B20&lt;=$E$5,E19+C20-D20,0)</f>
        <v>9924.116231186295</v>
      </c>
      <c r="F20" s="51">
        <f>IF(B20&lt;=$E$5,F19+F19*$E$6/12,0)</f>
        <v>10278.463410608552</v>
      </c>
      <c r="G20" s="49">
        <f>IF(A20&lt;12,0,IF(B20=$E$5,1,0))</f>
        <v>0</v>
      </c>
      <c r="I20" s="49">
        <f>IF(G20=1,E20,0)</f>
        <v>0</v>
      </c>
      <c r="J20" s="49">
        <f>IF(G20=1,F20,0)</f>
        <v>0</v>
      </c>
      <c r="L20" s="49">
        <f>IF(F20-E20&gt;0,1,0)</f>
        <v>1</v>
      </c>
    </row>
    <row r="21" spans="1:12" ht="12.75">
      <c r="A21" s="49">
        <f>IF(A20=12,1,A20+1)</f>
        <v>12</v>
      </c>
      <c r="B21" s="49">
        <f>IF(A20=12,B20+1,B20)</f>
        <v>1</v>
      </c>
      <c r="C21" s="51">
        <f>IF(B21&lt;=$E$5,E20*$B$5/12,0)</f>
        <v>49.62058115593147</v>
      </c>
      <c r="D21" s="51">
        <f>IF(B21&lt;=$E$5,E20*$B$6/12,0)</f>
        <v>12.405145288982867</v>
      </c>
      <c r="E21" s="51">
        <f>IF(B21&lt;=$E$5,E20+C21-D21,0)</f>
        <v>9961.331667053244</v>
      </c>
      <c r="F21" s="51">
        <f>IF(B21&lt;=$E$5,F20+F20*$E$6/12,0)</f>
        <v>10304.159569135074</v>
      </c>
      <c r="G21" s="49">
        <f>IF(A21&lt;12,0,IF(B21=$E$5,1,0))</f>
        <v>0</v>
      </c>
      <c r="I21" s="49">
        <f>IF(G21=1,E21,0)</f>
        <v>0</v>
      </c>
      <c r="J21" s="49">
        <f>IF(G21=1,F21,0)</f>
        <v>0</v>
      </c>
      <c r="L21" s="49">
        <f>IF(F21-E21&gt;0,1,0)</f>
        <v>1</v>
      </c>
    </row>
    <row r="22" spans="1:12" ht="12.75">
      <c r="A22" s="49">
        <f>IF(A21=12,1,A21+1)</f>
        <v>1</v>
      </c>
      <c r="B22" s="49">
        <f>IF(A21=12,B21+1,B21)</f>
        <v>2</v>
      </c>
      <c r="C22" s="51">
        <f>IF(B22&lt;=$E$5,E21*$B$5/12,0)</f>
        <v>49.806658335266214</v>
      </c>
      <c r="D22" s="51">
        <f>IF(B22&lt;=$E$5,E21*$B$6/12,0)</f>
        <v>12.451664583816553</v>
      </c>
      <c r="E22" s="51">
        <f>IF(B22&lt;=$E$5,E21+C22-D22,0)</f>
        <v>9998.686660804695</v>
      </c>
      <c r="F22" s="51">
        <f>IF(B22&lt;=$E$5,F21+F21*$E$6/12,0)</f>
        <v>10329.919968057911</v>
      </c>
      <c r="G22" s="49">
        <f>IF(A22&lt;12,0,IF(B22=$E$5,1,0))</f>
        <v>0</v>
      </c>
      <c r="I22" s="49">
        <f>IF(G22=1,E22,0)</f>
        <v>0</v>
      </c>
      <c r="J22" s="49">
        <f>IF(G22=1,F22,0)</f>
        <v>0</v>
      </c>
      <c r="L22" s="49">
        <f>IF(F22-E22&gt;0,1,0)</f>
        <v>1</v>
      </c>
    </row>
    <row r="23" spans="1:12" ht="12.75">
      <c r="A23" s="49">
        <f>IF(A22=12,1,A22+1)</f>
        <v>2</v>
      </c>
      <c r="B23" s="49">
        <f>IF(A22=12,B22+1,B22)</f>
        <v>2</v>
      </c>
      <c r="C23" s="51">
        <f>IF(B23&lt;=$E$5,E22*$B$5/12,0)</f>
        <v>49.993433304023476</v>
      </c>
      <c r="D23" s="51">
        <f>IF(B23&lt;=$E$5,E22*$B$6/12,0)</f>
        <v>12.498358326005869</v>
      </c>
      <c r="E23" s="51">
        <f>IF(B23&lt;=$E$5,E22+C23-D23,0)</f>
        <v>10036.181735782713</v>
      </c>
      <c r="F23" s="51">
        <f>IF(B23&lt;=$E$5,F22+F22*$E$6/12,0)</f>
        <v>10355.744767978056</v>
      </c>
      <c r="G23" s="49">
        <f>IF(A23&lt;12,0,IF(B23=$E$5,1,0))</f>
        <v>0</v>
      </c>
      <c r="I23" s="49">
        <f>IF(G23=1,E23,0)</f>
        <v>0</v>
      </c>
      <c r="J23" s="49">
        <f>IF(G23=1,F23,0)</f>
        <v>0</v>
      </c>
      <c r="L23" s="49">
        <f>IF(F23-E23&gt;0,1,0)</f>
        <v>1</v>
      </c>
    </row>
    <row r="24" spans="1:12" ht="12.75">
      <c r="A24" s="49">
        <f>IF(A23=12,1,A23+1)</f>
        <v>3</v>
      </c>
      <c r="B24" s="49">
        <f>IF(A23=12,B23+1,B23)</f>
        <v>2</v>
      </c>
      <c r="C24" s="51">
        <f>IF(B24&lt;=$E$5,E23*$B$5/12,0)</f>
        <v>50.18090867891357</v>
      </c>
      <c r="D24" s="51">
        <f>IF(B24&lt;=$E$5,E23*$B$6/12,0)</f>
        <v>12.545227169728392</v>
      </c>
      <c r="E24" s="51">
        <f>IF(B24&lt;=$E$5,E23+C24-D24,0)</f>
        <v>10073.817417291899</v>
      </c>
      <c r="F24" s="51">
        <f>IF(B24&lt;=$E$5,F23+F23*$E$6/12,0)</f>
        <v>10381.634129898</v>
      </c>
      <c r="G24" s="49">
        <f>IF(A24&lt;12,0,IF(B24=$E$5,1,0))</f>
        <v>0</v>
      </c>
      <c r="I24" s="49">
        <f>IF(G24=1,E24,0)</f>
        <v>0</v>
      </c>
      <c r="J24" s="49">
        <f>IF(G24=1,F24,0)</f>
        <v>0</v>
      </c>
      <c r="L24" s="49">
        <f>IF(F24-E24&gt;0,1,0)</f>
        <v>1</v>
      </c>
    </row>
    <row r="25" spans="1:12" ht="12.75">
      <c r="A25" s="49">
        <f>IF(A24=12,1,A24+1)</f>
        <v>4</v>
      </c>
      <c r="B25" s="49">
        <f>IF(A24=12,B24+1,B24)</f>
        <v>2</v>
      </c>
      <c r="C25" s="51">
        <f>IF(B25&lt;=$E$5,E24*$B$5/12,0)</f>
        <v>50.369087086459494</v>
      </c>
      <c r="D25" s="51">
        <f>IF(B25&lt;=$E$5,E24*$B$6/12,0)</f>
        <v>12.592271771614874</v>
      </c>
      <c r="E25" s="51">
        <f>IF(B25&lt;=$E$5,E24+C25-D25,0)</f>
        <v>10111.594232606743</v>
      </c>
      <c r="F25" s="51">
        <f>IF(B25&lt;=$E$5,F24+F24*$E$6/12,0)</f>
        <v>10407.588215222746</v>
      </c>
      <c r="G25" s="49">
        <f>IF(A25&lt;12,0,IF(B25=$E$5,1,0))</f>
        <v>0</v>
      </c>
      <c r="I25" s="49">
        <f>IF(G25=1,E25,0)</f>
        <v>0</v>
      </c>
      <c r="J25" s="49">
        <f>IF(G25=1,F25,0)</f>
        <v>0</v>
      </c>
      <c r="L25" s="49">
        <f>IF(F25-E25&gt;0,1,0)</f>
        <v>1</v>
      </c>
    </row>
    <row r="26" spans="1:12" ht="12.75">
      <c r="A26" s="49">
        <f>IF(A25=12,1,A25+1)</f>
        <v>5</v>
      </c>
      <c r="B26" s="49">
        <f>IF(A25=12,B25+1,B25)</f>
        <v>2</v>
      </c>
      <c r="C26" s="51">
        <f>IF(B26&lt;=$E$5,E25*$B$5/12,0)</f>
        <v>50.55797116303372</v>
      </c>
      <c r="D26" s="51">
        <f>IF(B26&lt;=$E$5,E25*$B$6/12,0)</f>
        <v>12.63949279075843</v>
      </c>
      <c r="E26" s="51">
        <f>IF(B26&lt;=$E$5,E25+C26-D26,0)</f>
        <v>10149.51271097902</v>
      </c>
      <c r="F26" s="51">
        <f>IF(B26&lt;=$E$5,F25+F25*$E$6/12,0)</f>
        <v>10433.607185760802</v>
      </c>
      <c r="G26" s="49">
        <f>IF(A26&lt;12,0,IF(B26=$E$5,1,0))</f>
        <v>0</v>
      </c>
      <c r="I26" s="49">
        <f>IF(G26=1,E26,0)</f>
        <v>0</v>
      </c>
      <c r="J26" s="49">
        <f>IF(G26=1,F26,0)</f>
        <v>0</v>
      </c>
      <c r="L26" s="49">
        <f>IF(F26-E26&gt;0,1,0)</f>
        <v>1</v>
      </c>
    </row>
    <row r="27" spans="1:12" ht="12.75">
      <c r="A27" s="49">
        <f>IF(A26=12,1,A26+1)</f>
        <v>6</v>
      </c>
      <c r="B27" s="49">
        <f>IF(A26=12,B26+1,B26)</f>
        <v>2</v>
      </c>
      <c r="C27" s="51">
        <f>IF(B27&lt;=$E$5,E26*$B$5/12,0)</f>
        <v>50.747563554895095</v>
      </c>
      <c r="D27" s="51">
        <f>IF(B27&lt;=$E$5,E26*$B$6/12,0)</f>
        <v>12.686890888723774</v>
      </c>
      <c r="E27" s="51">
        <f>IF(B27&lt;=$E$5,E26+C27-D27,0)</f>
        <v>10187.57338364519</v>
      </c>
      <c r="F27" s="51">
        <f>IF(B27&lt;=$E$5,F26+F26*$E$6/12,0)</f>
        <v>10459.691203725204</v>
      </c>
      <c r="G27" s="49">
        <f>IF(A27&lt;12,0,IF(B27=$E$5,1,0))</f>
        <v>0</v>
      </c>
      <c r="I27" s="49">
        <f>IF(G27=1,E27,0)</f>
        <v>0</v>
      </c>
      <c r="J27" s="49">
        <f>IF(G27=1,F27,0)</f>
        <v>0</v>
      </c>
      <c r="L27" s="49">
        <f>IF(F27-E27&gt;0,1,0)</f>
        <v>1</v>
      </c>
    </row>
    <row r="28" spans="1:12" ht="12.75">
      <c r="A28" s="49">
        <f>IF(A27=12,1,A27+1)</f>
        <v>7</v>
      </c>
      <c r="B28" s="49">
        <f>IF(A27=12,B27+1,B27)</f>
        <v>2</v>
      </c>
      <c r="C28" s="51">
        <f>IF(B28&lt;=$E$5,E27*$B$5/12,0)</f>
        <v>50.93786691822594</v>
      </c>
      <c r="D28" s="51">
        <f>IF(B28&lt;=$E$5,E27*$B$6/12,0)</f>
        <v>12.734466729556486</v>
      </c>
      <c r="E28" s="51">
        <f>IF(B28&lt;=$E$5,E27+C28-D28,0)</f>
        <v>10225.776783833859</v>
      </c>
      <c r="F28" s="51">
        <f>IF(B28&lt;=$E$5,F27+F27*$E$6/12,0)</f>
        <v>10485.840431734518</v>
      </c>
      <c r="G28" s="49">
        <f>IF(A28&lt;12,0,IF(B28=$E$5,1,0))</f>
        <v>0</v>
      </c>
      <c r="I28" s="49">
        <f>IF(G28=1,E28,0)</f>
        <v>0</v>
      </c>
      <c r="J28" s="49">
        <f>IF(G28=1,F28,0)</f>
        <v>0</v>
      </c>
      <c r="L28" s="49">
        <f>IF(F28-E28&gt;0,1,0)</f>
        <v>1</v>
      </c>
    </row>
    <row r="29" spans="1:12" ht="12.75">
      <c r="A29" s="49">
        <f>IF(A28=12,1,A28+1)</f>
        <v>8</v>
      </c>
      <c r="B29" s="49">
        <f>IF(A28=12,B28+1,B28)</f>
        <v>2</v>
      </c>
      <c r="C29" s="51">
        <f>IF(B29&lt;=$E$5,E28*$B$5/12,0)</f>
        <v>51.12888391916929</v>
      </c>
      <c r="D29" s="51">
        <f>IF(B29&lt;=$E$5,E28*$B$6/12,0)</f>
        <v>12.782220979792323</v>
      </c>
      <c r="E29" s="51">
        <f>IF(B29&lt;=$E$5,E28+C29-D29,0)</f>
        <v>10264.123446773236</v>
      </c>
      <c r="F29" s="51">
        <f>IF(B29&lt;=$E$5,F28+F28*$E$6/12,0)</f>
        <v>10512.055032813854</v>
      </c>
      <c r="G29" s="49">
        <f>IF(A29&lt;12,0,IF(B29=$E$5,1,0))</f>
        <v>0</v>
      </c>
      <c r="I29" s="49">
        <f>IF(G29=1,E29,0)</f>
        <v>0</v>
      </c>
      <c r="J29" s="49">
        <f>IF(G29=1,F29,0)</f>
        <v>0</v>
      </c>
      <c r="L29" s="49">
        <f>IF(F29-E29&gt;0,1,0)</f>
        <v>1</v>
      </c>
    </row>
    <row r="30" spans="1:12" ht="12.75">
      <c r="A30" s="49">
        <f>IF(A29=12,1,A29+1)</f>
        <v>9</v>
      </c>
      <c r="B30" s="49">
        <f>IF(A29=12,B29+1,B29)</f>
        <v>2</v>
      </c>
      <c r="C30" s="51">
        <f>IF(B30&lt;=$E$5,E29*$B$5/12,0)</f>
        <v>51.32061723386618</v>
      </c>
      <c r="D30" s="51">
        <f>IF(B30&lt;=$E$5,E29*$B$6/12,0)</f>
        <v>12.830154308466545</v>
      </c>
      <c r="E30" s="51">
        <f>IF(B30&lt;=$E$5,E29+C30-D30,0)</f>
        <v>10302.613909698635</v>
      </c>
      <c r="F30" s="51">
        <f>IF(B30&lt;=$E$5,F29+F29*$E$6/12,0)</f>
        <v>10538.335170395889</v>
      </c>
      <c r="G30" s="49">
        <f>IF(A30&lt;12,0,IF(B30=$E$5,1,0))</f>
        <v>0</v>
      </c>
      <c r="I30" s="49">
        <f>IF(G30=1,E30,0)</f>
        <v>0</v>
      </c>
      <c r="J30" s="49">
        <f>IF(G30=1,F30,0)</f>
        <v>0</v>
      </c>
      <c r="L30" s="49">
        <f>IF(F30-E30&gt;0,1,0)</f>
        <v>1</v>
      </c>
    </row>
    <row r="31" spans="1:12" ht="12.75">
      <c r="A31" s="49">
        <f>IF(A30=12,1,A30+1)</f>
        <v>10</v>
      </c>
      <c r="B31" s="49">
        <f>IF(A30=12,B30+1,B30)</f>
        <v>2</v>
      </c>
      <c r="C31" s="51">
        <f>IF(B31&lt;=$E$5,E30*$B$5/12,0)</f>
        <v>51.51306954849318</v>
      </c>
      <c r="D31" s="51">
        <f>IF(B31&lt;=$E$5,E30*$B$6/12,0)</f>
        <v>12.878267387123294</v>
      </c>
      <c r="E31" s="51">
        <f>IF(B31&lt;=$E$5,E30+C31-D31,0)</f>
        <v>10341.248711860006</v>
      </c>
      <c r="F31" s="51">
        <f>IF(B31&lt;=$E$5,F30+F30*$E$6/12,0)</f>
        <v>10564.681008321879</v>
      </c>
      <c r="G31" s="49">
        <f>IF(A31&lt;12,0,IF(B31=$E$5,1,0))</f>
        <v>0</v>
      </c>
      <c r="I31" s="49">
        <f>IF(G31=1,E31,0)</f>
        <v>0</v>
      </c>
      <c r="J31" s="49">
        <f>IF(G31=1,F31,0)</f>
        <v>0</v>
      </c>
      <c r="L31" s="49">
        <f>IF(F31-E31&gt;0,1,0)</f>
        <v>1</v>
      </c>
    </row>
    <row r="32" spans="1:12" ht="12.75">
      <c r="A32" s="49">
        <f>IF(A31=12,1,A31+1)</f>
        <v>11</v>
      </c>
      <c r="B32" s="49">
        <f>IF(A31=12,B31+1,B31)</f>
        <v>2</v>
      </c>
      <c r="C32" s="51">
        <f>IF(B32&lt;=$E$5,E31*$B$5/12,0)</f>
        <v>51.70624355930003</v>
      </c>
      <c r="D32" s="51">
        <f>IF(B32&lt;=$E$5,E31*$B$6/12,0)</f>
        <v>12.926560889825007</v>
      </c>
      <c r="E32" s="51">
        <f>IF(B32&lt;=$E$5,E31+C32-D32,0)</f>
        <v>10380.02839452948</v>
      </c>
      <c r="F32" s="51">
        <f>IF(B32&lt;=$E$5,F31+F31*$E$6/12,0)</f>
        <v>10591.092710842684</v>
      </c>
      <c r="G32" s="49">
        <f>IF(A32&lt;12,0,IF(B32=$E$5,1,0))</f>
        <v>0</v>
      </c>
      <c r="I32" s="49">
        <f>IF(G32=1,E32,0)</f>
        <v>0</v>
      </c>
      <c r="J32" s="49">
        <f>IF(G32=1,F32,0)</f>
        <v>0</v>
      </c>
      <c r="L32" s="49">
        <f>IF(F32-E32&gt;0,1,0)</f>
        <v>1</v>
      </c>
    </row>
    <row r="33" spans="1:12" ht="12.75">
      <c r="A33" s="49">
        <f>IF(A32=12,1,A32+1)</f>
        <v>12</v>
      </c>
      <c r="B33" s="49">
        <f>IF(A32=12,B32+1,B32)</f>
        <v>2</v>
      </c>
      <c r="C33" s="51">
        <f>IF(B33&lt;=$E$5,E32*$B$5/12,0)</f>
        <v>51.9001419726474</v>
      </c>
      <c r="D33" s="51">
        <f>IF(B33&lt;=$E$5,E32*$B$6/12,0)</f>
        <v>12.97503549316185</v>
      </c>
      <c r="E33" s="51">
        <f>IF(B33&lt;=$E$5,E32+C33-D33,0)</f>
        <v>10418.953501008966</v>
      </c>
      <c r="F33" s="51">
        <f>IF(B33&lt;=$E$5,F32+F32*$E$6/12,0)</f>
        <v>10617.57044261979</v>
      </c>
      <c r="G33" s="49">
        <f>IF(A33&lt;12,0,IF(B33=$E$5,1,0))</f>
        <v>0</v>
      </c>
      <c r="I33" s="49">
        <f>IF(G33=1,E33,0)</f>
        <v>0</v>
      </c>
      <c r="J33" s="49">
        <f>IF(G33=1,F33,0)</f>
        <v>0</v>
      </c>
      <c r="L33" s="49">
        <f>IF(F33-E33&gt;0,1,0)</f>
        <v>1</v>
      </c>
    </row>
    <row r="34" spans="1:12" ht="12.75">
      <c r="A34" s="49">
        <f>IF(A33=12,1,A33+1)</f>
        <v>1</v>
      </c>
      <c r="B34" s="49">
        <f>IF(A33=12,B33+1,B33)</f>
        <v>3</v>
      </c>
      <c r="C34" s="51">
        <f>IF(B34&lt;=$E$5,E33*$B$5/12,0)</f>
        <v>52.09476750504482</v>
      </c>
      <c r="D34" s="51">
        <f>IF(B34&lt;=$E$5,E33*$B$6/12,0)</f>
        <v>13.023691876261205</v>
      </c>
      <c r="E34" s="51">
        <f>IF(B34&lt;=$E$5,E33+C34-D34,0)</f>
        <v>10458.024576637748</v>
      </c>
      <c r="F34" s="51">
        <f>IF(B34&lt;=$E$5,F33+F33*$E$6/12,0)</f>
        <v>10644.11436872634</v>
      </c>
      <c r="G34" s="49">
        <f>IF(A34&lt;12,0,IF(B34=$E$5,1,0))</f>
        <v>0</v>
      </c>
      <c r="I34" s="49">
        <f>IF(G34=1,E34,0)</f>
        <v>0</v>
      </c>
      <c r="J34" s="49">
        <f>IF(G34=1,F34,0)</f>
        <v>0</v>
      </c>
      <c r="L34" s="49">
        <f>IF(F34-E34&gt;0,1,0)</f>
        <v>1</v>
      </c>
    </row>
    <row r="35" spans="1:12" ht="12.75">
      <c r="A35" s="49">
        <f>IF(A34=12,1,A34+1)</f>
        <v>2</v>
      </c>
      <c r="B35" s="49">
        <f>IF(A34=12,B34+1,B34)</f>
        <v>3</v>
      </c>
      <c r="C35" s="51">
        <f>IF(B35&lt;=$E$5,E34*$B$5/12,0)</f>
        <v>52.29012288318874</v>
      </c>
      <c r="D35" s="51">
        <f>IF(B35&lt;=$E$5,E34*$B$6/12,0)</f>
        <v>13.072530720797184</v>
      </c>
      <c r="E35" s="51">
        <f>IF(B35&lt;=$E$5,E34+C35-D35,0)</f>
        <v>10497.24216880014</v>
      </c>
      <c r="F35" s="51">
        <f>IF(B35&lt;=$E$5,F34+F34*$E$6/12,0)</f>
        <v>10670.724654648155</v>
      </c>
      <c r="G35" s="49">
        <f>IF(A35&lt;12,0,IF(B35=$E$5,1,0))</f>
        <v>0</v>
      </c>
      <c r="I35" s="49">
        <f>IF(G35=1,E35,0)</f>
        <v>0</v>
      </c>
      <c r="J35" s="49">
        <f>IF(G35=1,F35,0)</f>
        <v>0</v>
      </c>
      <c r="L35" s="49">
        <f>IF(F35-E35&gt;0,1,0)</f>
        <v>1</v>
      </c>
    </row>
    <row r="36" spans="1:12" ht="12.75">
      <c r="A36" s="49">
        <f>IF(A35=12,1,A35+1)</f>
        <v>3</v>
      </c>
      <c r="B36" s="49">
        <f>IF(A35=12,B35+1,B35)</f>
        <v>3</v>
      </c>
      <c r="C36" s="51">
        <f>IF(B36&lt;=$E$5,E35*$B$5/12,0)</f>
        <v>52.4862108440007</v>
      </c>
      <c r="D36" s="51">
        <f>IF(B36&lt;=$E$5,E35*$B$6/12,0)</f>
        <v>13.121552711000176</v>
      </c>
      <c r="E36" s="51">
        <f>IF(B36&lt;=$E$5,E35+C36-D36,0)</f>
        <v>10536.60682693314</v>
      </c>
      <c r="F36" s="51">
        <f>IF(B36&lt;=$E$5,F35+F35*$E$6/12,0)</f>
        <v>10697.401466284775</v>
      </c>
      <c r="G36" s="49">
        <f>IF(A36&lt;12,0,IF(B36=$E$5,1,0))</f>
        <v>0</v>
      </c>
      <c r="I36" s="49">
        <f>IF(G36=1,E36,0)</f>
        <v>0</v>
      </c>
      <c r="J36" s="49">
        <f>IF(G36=1,F36,0)</f>
        <v>0</v>
      </c>
      <c r="L36" s="49">
        <f>IF(F36-E36&gt;0,1,0)</f>
        <v>1</v>
      </c>
    </row>
    <row r="37" spans="1:12" ht="12.75">
      <c r="A37" s="49">
        <f>IF(A36=12,1,A36+1)</f>
        <v>4</v>
      </c>
      <c r="B37" s="49">
        <f>IF(A36=12,B36+1,B36)</f>
        <v>3</v>
      </c>
      <c r="C37" s="51">
        <f>IF(B37&lt;=$E$5,E36*$B$5/12,0)</f>
        <v>52.6830341346657</v>
      </c>
      <c r="D37" s="51">
        <f>IF(B37&lt;=$E$5,E36*$B$6/12,0)</f>
        <v>13.170758533666424</v>
      </c>
      <c r="E37" s="51">
        <f>IF(B37&lt;=$E$5,E36+C37-D37,0)</f>
        <v>10576.11910253414</v>
      </c>
      <c r="F37" s="51">
        <f>IF(B37&lt;=$E$5,F36+F36*$E$6/12,0)</f>
        <v>10724.144969950486</v>
      </c>
      <c r="G37" s="49">
        <f>IF(A37&lt;12,0,IF(B37=$E$5,1,0))</f>
        <v>0</v>
      </c>
      <c r="I37" s="49">
        <f>IF(G37=1,E37,0)</f>
        <v>0</v>
      </c>
      <c r="J37" s="49">
        <f>IF(G37=1,F37,0)</f>
        <v>0</v>
      </c>
      <c r="L37" s="49">
        <f>IF(F37-E37&gt;0,1,0)</f>
        <v>1</v>
      </c>
    </row>
    <row r="38" spans="1:12" ht="12.75">
      <c r="A38" s="49">
        <f>IF(A37=12,1,A37+1)</f>
        <v>5</v>
      </c>
      <c r="B38" s="49">
        <f>IF(A37=12,B37+1,B37)</f>
        <v>3</v>
      </c>
      <c r="C38" s="51">
        <f>IF(B38&lt;=$E$5,E37*$B$5/12,0)</f>
        <v>52.8805955126707</v>
      </c>
      <c r="D38" s="51">
        <f>IF(B38&lt;=$E$5,E37*$B$6/12,0)</f>
        <v>13.220148878167675</v>
      </c>
      <c r="E38" s="51">
        <f>IF(B38&lt;=$E$5,E37+C38-D38,0)</f>
        <v>10615.779549168641</v>
      </c>
      <c r="F38" s="51">
        <f>IF(B38&lt;=$E$5,F37+F37*$E$6/12,0)</f>
        <v>10750.955332375363</v>
      </c>
      <c r="G38" s="49">
        <f>IF(A38&lt;12,0,IF(B38=$E$5,1,0))</f>
        <v>0</v>
      </c>
      <c r="I38" s="49">
        <f>IF(G38=1,E38,0)</f>
        <v>0</v>
      </c>
      <c r="J38" s="49">
        <f>IF(G38=1,F38,0)</f>
        <v>0</v>
      </c>
      <c r="L38" s="49">
        <f>IF(F38-E38&gt;0,1,0)</f>
        <v>1</v>
      </c>
    </row>
    <row r="39" spans="1:12" ht="12.75">
      <c r="A39" s="49">
        <f>IF(A38=12,1,A38+1)</f>
        <v>6</v>
      </c>
      <c r="B39" s="49">
        <f>IF(A38=12,B38+1,B38)</f>
        <v>3</v>
      </c>
      <c r="C39" s="51">
        <f>IF(B39&lt;=$E$5,E38*$B$5/12,0)</f>
        <v>53.0788977458432</v>
      </c>
      <c r="D39" s="51">
        <f>IF(B39&lt;=$E$5,E38*$B$6/12,0)</f>
        <v>13.2697244364608</v>
      </c>
      <c r="E39" s="51">
        <f>IF(B39&lt;=$E$5,E38+C39-D39,0)</f>
        <v>10655.588722478024</v>
      </c>
      <c r="F39" s="51">
        <f>IF(B39&lt;=$E$5,F38+F38*$E$6/12,0)</f>
        <v>10777.832720706301</v>
      </c>
      <c r="G39" s="49">
        <f>IF(A39&lt;12,0,IF(B39=$E$5,1,0))</f>
        <v>0</v>
      </c>
      <c r="I39" s="49">
        <f>IF(G39=1,E39,0)</f>
        <v>0</v>
      </c>
      <c r="J39" s="49">
        <f>IF(G39=1,F39,0)</f>
        <v>0</v>
      </c>
      <c r="L39" s="49">
        <f>IF(F39-E39&gt;0,1,0)</f>
        <v>1</v>
      </c>
    </row>
    <row r="40" spans="1:12" ht="12.75">
      <c r="A40" s="49">
        <f>IF(A39=12,1,A39+1)</f>
        <v>7</v>
      </c>
      <c r="B40" s="49">
        <f>IF(A39=12,B39+1,B39)</f>
        <v>3</v>
      </c>
      <c r="C40" s="51">
        <f>IF(B40&lt;=$E$5,E39*$B$5/12,0)</f>
        <v>53.27794361239012</v>
      </c>
      <c r="D40" s="51">
        <f>IF(B40&lt;=$E$5,E39*$B$6/12,0)</f>
        <v>13.31948590309753</v>
      </c>
      <c r="E40" s="51">
        <f>IF(B40&lt;=$E$5,E39+C40-D40,0)</f>
        <v>10695.547180187315</v>
      </c>
      <c r="F40" s="51">
        <f>IF(B40&lt;=$E$5,F39+F39*$E$6/12,0)</f>
        <v>10804.777302508068</v>
      </c>
      <c r="G40" s="49">
        <f>IF(A40&lt;12,0,IF(B40=$E$5,1,0))</f>
        <v>0</v>
      </c>
      <c r="I40" s="49">
        <f>IF(G40=1,E40,0)</f>
        <v>0</v>
      </c>
      <c r="J40" s="49">
        <f>IF(G40=1,F40,0)</f>
        <v>0</v>
      </c>
      <c r="L40" s="49">
        <f>IF(F40-E40&gt;0,1,0)</f>
        <v>1</v>
      </c>
    </row>
    <row r="41" spans="1:12" ht="12.75">
      <c r="A41" s="49">
        <f>IF(A40=12,1,A40+1)</f>
        <v>8</v>
      </c>
      <c r="B41" s="49">
        <f>IF(A40=12,B40+1,B40)</f>
        <v>3</v>
      </c>
      <c r="C41" s="51">
        <f>IF(B41&lt;=$E$5,E40*$B$5/12,0)</f>
        <v>53.47773590093658</v>
      </c>
      <c r="D41" s="51">
        <f>IF(B41&lt;=$E$5,E40*$B$6/12,0)</f>
        <v>13.369433975234145</v>
      </c>
      <c r="E41" s="51">
        <f>IF(B41&lt;=$E$5,E40+C41-D41,0)</f>
        <v>10735.655482113018</v>
      </c>
      <c r="F41" s="51">
        <f>IF(B41&lt;=$E$5,F40+F40*$E$6/12,0)</f>
        <v>10831.789245764337</v>
      </c>
      <c r="G41" s="49">
        <f>IF(A41&lt;12,0,IF(B41=$E$5,1,0))</f>
        <v>0</v>
      </c>
      <c r="I41" s="49">
        <f>IF(G41=1,E41,0)</f>
        <v>0</v>
      </c>
      <c r="J41" s="49">
        <f>IF(G41=1,F41,0)</f>
        <v>0</v>
      </c>
      <c r="L41" s="49">
        <f>IF(F41-E41&gt;0,1,0)</f>
        <v>1</v>
      </c>
    </row>
    <row r="42" spans="1:12" ht="12.75">
      <c r="A42" s="49">
        <f>IF(A41=12,1,A41+1)</f>
        <v>9</v>
      </c>
      <c r="B42" s="49">
        <f>IF(A41=12,B41+1,B41)</f>
        <v>3</v>
      </c>
      <c r="C42" s="51">
        <f>IF(B42&lt;=$E$5,E41*$B$5/12,0)</f>
        <v>53.67827741056508</v>
      </c>
      <c r="D42" s="51">
        <f>IF(B42&lt;=$E$5,E41*$B$6/12,0)</f>
        <v>13.41956935264127</v>
      </c>
      <c r="E42" s="51">
        <f>IF(B42&lt;=$E$5,E41+C42-D42,0)</f>
        <v>10775.91419017094</v>
      </c>
      <c r="F42" s="51">
        <f>IF(B42&lt;=$E$5,F41+F41*$E$6/12,0)</f>
        <v>10858.868718878748</v>
      </c>
      <c r="G42" s="49">
        <f>IF(A42&lt;12,0,IF(B42=$E$5,1,0))</f>
        <v>0</v>
      </c>
      <c r="I42" s="49">
        <f>IF(G42=1,E42,0)</f>
        <v>0</v>
      </c>
      <c r="J42" s="49">
        <f>IF(G42=1,F42,0)</f>
        <v>0</v>
      </c>
      <c r="L42" s="49">
        <f>IF(F42-E42&gt;0,1,0)</f>
        <v>1</v>
      </c>
    </row>
    <row r="43" spans="1:12" ht="12.75">
      <c r="A43" s="49">
        <f>IF(A42=12,1,A42+1)</f>
        <v>10</v>
      </c>
      <c r="B43" s="49">
        <f>IF(A42=12,B42+1,B42)</f>
        <v>3</v>
      </c>
      <c r="C43" s="51">
        <f>IF(B43&lt;=$E$5,E42*$B$5/12,0)</f>
        <v>53.879570950854706</v>
      </c>
      <c r="D43" s="51">
        <f>IF(B43&lt;=$E$5,E42*$B$6/12,0)</f>
        <v>13.469892737713677</v>
      </c>
      <c r="E43" s="51">
        <f>IF(B43&lt;=$E$5,E42+C43-D43,0)</f>
        <v>10816.323868384081</v>
      </c>
      <c r="F43" s="51">
        <f>IF(B43&lt;=$E$5,F42+F42*$E$6/12,0)</f>
        <v>10886.015890675944</v>
      </c>
      <c r="G43" s="49">
        <f>IF(A43&lt;12,0,IF(B43=$E$5,1,0))</f>
        <v>0</v>
      </c>
      <c r="I43" s="49">
        <f>IF(G43=1,E43,0)</f>
        <v>0</v>
      </c>
      <c r="J43" s="49">
        <f>IF(G43=1,F43,0)</f>
        <v>0</v>
      </c>
      <c r="L43" s="49">
        <f>IF(F43-E43&gt;0,1,0)</f>
        <v>1</v>
      </c>
    </row>
    <row r="44" spans="1:12" ht="12.75">
      <c r="A44" s="49">
        <f>IF(A43=12,1,A43+1)</f>
        <v>11</v>
      </c>
      <c r="B44" s="49">
        <f>IF(A43=12,B43+1,B43)</f>
        <v>3</v>
      </c>
      <c r="C44" s="51">
        <f>IF(B44&lt;=$E$5,E43*$B$5/12,0)</f>
        <v>54.0816193419204</v>
      </c>
      <c r="D44" s="51">
        <f>IF(B44&lt;=$E$5,E43*$B$6/12,0)</f>
        <v>13.5204048354801</v>
      </c>
      <c r="E44" s="51">
        <f>IF(B44&lt;=$E$5,E43+C44-D44,0)</f>
        <v>10856.88508289052</v>
      </c>
      <c r="F44" s="51">
        <f>IF(B44&lt;=$E$5,F43+F43*$E$6/12,0)</f>
        <v>10913.230930402635</v>
      </c>
      <c r="G44" s="49">
        <f>IF(A44&lt;12,0,IF(B44=$E$5,1,0))</f>
        <v>0</v>
      </c>
      <c r="I44" s="49">
        <f>IF(G44=1,E44,0)</f>
        <v>0</v>
      </c>
      <c r="J44" s="49">
        <f>IF(G44=1,F44,0)</f>
        <v>0</v>
      </c>
      <c r="L44" s="49">
        <f>IF(F44-E44&gt;0,1,0)</f>
        <v>1</v>
      </c>
    </row>
    <row r="45" spans="1:12" ht="12.75">
      <c r="A45" s="49">
        <f>IF(A44=12,1,A44+1)</f>
        <v>12</v>
      </c>
      <c r="B45" s="49">
        <f>IF(A44=12,B44+1,B44)</f>
        <v>3</v>
      </c>
      <c r="C45" s="51">
        <f>IF(B45&lt;=$E$5,E44*$B$5/12,0)</f>
        <v>54.28442541445259</v>
      </c>
      <c r="D45" s="51">
        <f>IF(B45&lt;=$E$5,E44*$B$6/12,0)</f>
        <v>13.571106353613148</v>
      </c>
      <c r="E45" s="51">
        <f>IF(B45&lt;=$E$5,E44+C45-D45,0)</f>
        <v>10897.59840195136</v>
      </c>
      <c r="F45" s="51">
        <f>IF(B45&lt;=$E$5,F44+F44*$E$6/12,0)</f>
        <v>10940.514007728641</v>
      </c>
      <c r="G45" s="49">
        <f>IF(A45&lt;12,0,IF(B45=$E$5,1,0))</f>
        <v>0</v>
      </c>
      <c r="I45" s="49">
        <f>IF(G45=1,E45,0)</f>
        <v>0</v>
      </c>
      <c r="J45" s="49">
        <f>IF(G45=1,F45,0)</f>
        <v>0</v>
      </c>
      <c r="L45" s="49">
        <f>IF(F45-E45&gt;0,1,0)</f>
        <v>1</v>
      </c>
    </row>
    <row r="46" spans="1:12" ht="12.75">
      <c r="A46" s="49">
        <f>IF(A45=12,1,A45+1)</f>
        <v>1</v>
      </c>
      <c r="B46" s="49">
        <f>IF(A45=12,B45+1,B45)</f>
        <v>4</v>
      </c>
      <c r="C46" s="51">
        <f>IF(B46&lt;=$E$5,E45*$B$5/12,0)</f>
        <v>54.487992009756795</v>
      </c>
      <c r="D46" s="51">
        <f>IF(B46&lt;=$E$5,E45*$B$6/12,0)</f>
        <v>13.621998002439199</v>
      </c>
      <c r="E46" s="51">
        <f>IF(B46&lt;=$E$5,E45+C46-D46,0)</f>
        <v>10938.464395958677</v>
      </c>
      <c r="F46" s="51">
        <f>IF(B46&lt;=$E$5,F45+F45*$E$6/12,0)</f>
        <v>10967.865292747963</v>
      </c>
      <c r="G46" s="49">
        <f>IF(A46&lt;12,0,IF(B46=$E$5,1,0))</f>
        <v>0</v>
      </c>
      <c r="I46" s="49">
        <f>IF(G46=1,E46,0)</f>
        <v>0</v>
      </c>
      <c r="J46" s="49">
        <f>IF(G46=1,F46,0)</f>
        <v>0</v>
      </c>
      <c r="L46" s="49">
        <f>IF(F46-E46&gt;0,1,0)</f>
        <v>1</v>
      </c>
    </row>
    <row r="47" spans="1:12" ht="12.75">
      <c r="A47" s="49">
        <f>IF(A46=12,1,A46+1)</f>
        <v>2</v>
      </c>
      <c r="B47" s="49">
        <f>IF(A46=12,B46+1,B46)</f>
        <v>4</v>
      </c>
      <c r="C47" s="51">
        <f>IF(B47&lt;=$E$5,E46*$B$5/12,0)</f>
        <v>54.692321979793384</v>
      </c>
      <c r="D47" s="51">
        <f>IF(B47&lt;=$E$5,E46*$B$6/12,0)</f>
        <v>13.673080494948346</v>
      </c>
      <c r="E47" s="51">
        <f>IF(B47&lt;=$E$5,E46+C47-D47,0)</f>
        <v>10979.483637443524</v>
      </c>
      <c r="F47" s="51">
        <f>IF(B47&lt;=$E$5,F46+F46*$E$6/12,0)</f>
        <v>10995.284955979834</v>
      </c>
      <c r="G47" s="49">
        <f>IF(A47&lt;12,0,IF(B47=$E$5,1,0))</f>
        <v>0</v>
      </c>
      <c r="I47" s="49">
        <f>IF(G47=1,E47,0)</f>
        <v>0</v>
      </c>
      <c r="J47" s="49">
        <f>IF(G47=1,F47,0)</f>
        <v>0</v>
      </c>
      <c r="L47" s="49">
        <f>IF(F47-E47&gt;0,1,0)</f>
        <v>1</v>
      </c>
    </row>
    <row r="48" spans="1:12" ht="12.75">
      <c r="A48" s="49">
        <f>IF(A47=12,1,A47+1)</f>
        <v>3</v>
      </c>
      <c r="B48" s="49">
        <f>IF(A47=12,B47+1,B47)</f>
        <v>4</v>
      </c>
      <c r="C48" s="51">
        <f>IF(B48&lt;=$E$5,E47*$B$5/12,0)</f>
        <v>54.89741818721762</v>
      </c>
      <c r="D48" s="51">
        <f>IF(B48&lt;=$E$5,E47*$B$6/12,0)</f>
        <v>13.724354546804404</v>
      </c>
      <c r="E48" s="51">
        <f>IF(B48&lt;=$E$5,E47+C48-D48,0)</f>
        <v>11020.656701083937</v>
      </c>
      <c r="F48" s="51">
        <f>IF(B48&lt;=$E$5,F47+F47*$E$6/12,0)</f>
        <v>11022.773168369784</v>
      </c>
      <c r="G48" s="49">
        <f>IF(A48&lt;12,0,IF(B48=$E$5,1,0))</f>
        <v>0</v>
      </c>
      <c r="I48" s="49">
        <f>IF(G48=1,E48,0)</f>
        <v>0</v>
      </c>
      <c r="J48" s="49">
        <f>IF(G48=1,F48,0)</f>
        <v>0</v>
      </c>
      <c r="L48" s="49">
        <f>IF(F48-E48&gt;0,1,0)</f>
        <v>1</v>
      </c>
    </row>
    <row r="49" spans="1:12" ht="12.75">
      <c r="A49" s="49">
        <f>IF(A48=12,1,A48+1)</f>
        <v>4</v>
      </c>
      <c r="B49" s="49">
        <f>IF(A48=12,B48+1,B48)</f>
        <v>4</v>
      </c>
      <c r="C49" s="51">
        <f>IF(B49&lt;=$E$5,E48*$B$5/12,0)</f>
        <v>55.10328350541968</v>
      </c>
      <c r="D49" s="51">
        <f>IF(B49&lt;=$E$5,E48*$B$6/12,0)</f>
        <v>13.77582087635492</v>
      </c>
      <c r="E49" s="51">
        <f>IF(B49&lt;=$E$5,E48+C49-D49,0)</f>
        <v>11061.984163713001</v>
      </c>
      <c r="F49" s="51">
        <f>IF(B49&lt;=$E$5,F48+F48*$E$6/12,0)</f>
        <v>11050.330101290709</v>
      </c>
      <c r="G49" s="49">
        <f>IF(A49&lt;12,0,IF(B49=$E$5,1,0))</f>
        <v>0</v>
      </c>
      <c r="I49" s="49">
        <f>IF(G49=1,E49,0)</f>
        <v>0</v>
      </c>
      <c r="J49" s="49">
        <f>IF(G49=1,F49,0)</f>
        <v>0</v>
      </c>
      <c r="L49" s="49">
        <f>IF(F49-E49&gt;0,1,0)</f>
        <v>0</v>
      </c>
    </row>
    <row r="50" spans="1:12" ht="12.75">
      <c r="A50" s="49">
        <f>IF(A49=12,1,A49+1)</f>
        <v>5</v>
      </c>
      <c r="B50" s="49">
        <f>IF(A49=12,B49+1,B49)</f>
        <v>4</v>
      </c>
      <c r="C50" s="51">
        <f>IF(B50&lt;=$E$5,E49*$B$5/12,0)</f>
        <v>55.309920818565</v>
      </c>
      <c r="D50" s="51">
        <f>IF(B50&lt;=$E$5,E49*$B$6/12,0)</f>
        <v>13.82748020464125</v>
      </c>
      <c r="E50" s="51">
        <f>IF(B50&lt;=$E$5,E49+C50-D50,0)</f>
        <v>11103.466604326924</v>
      </c>
      <c r="F50" s="51">
        <f>IF(B50&lt;=$E$5,F49+F49*$E$6/12,0)</f>
        <v>11077.955926543935</v>
      </c>
      <c r="G50" s="49">
        <f>IF(A50&lt;12,0,IF(B50=$E$5,1,0))</f>
        <v>0</v>
      </c>
      <c r="I50" s="49">
        <f>IF(G50=1,E50,0)</f>
        <v>0</v>
      </c>
      <c r="J50" s="49">
        <f>IF(G50=1,F50,0)</f>
        <v>0</v>
      </c>
      <c r="L50" s="49">
        <f>IF(F50-E50&gt;0,1,0)</f>
        <v>0</v>
      </c>
    </row>
    <row r="51" spans="1:12" ht="12.75">
      <c r="A51" s="49">
        <f>IF(A50=12,1,A50+1)</f>
        <v>6</v>
      </c>
      <c r="B51" s="49">
        <f>IF(A50=12,B50+1,B50)</f>
        <v>4</v>
      </c>
      <c r="C51" s="51">
        <f>IF(B51&lt;=$E$5,E50*$B$5/12,0)</f>
        <v>55.51733302163462</v>
      </c>
      <c r="D51" s="51">
        <f>IF(B51&lt;=$E$5,E50*$B$6/12,0)</f>
        <v>13.879333255408655</v>
      </c>
      <c r="E51" s="51">
        <f>IF(B51&lt;=$E$5,E50+C51-D51,0)</f>
        <v>11145.10460409315</v>
      </c>
      <c r="F51" s="51">
        <f>IF(B51&lt;=$E$5,F50+F50*$E$6/12,0)</f>
        <v>11105.650816360294</v>
      </c>
      <c r="G51" s="49">
        <f>IF(A51&lt;12,0,IF(B51=$E$5,1,0))</f>
        <v>0</v>
      </c>
      <c r="I51" s="49">
        <f>IF(G51=1,E51,0)</f>
        <v>0</v>
      </c>
      <c r="J51" s="49">
        <f>IF(G51=1,F51,0)</f>
        <v>0</v>
      </c>
      <c r="L51" s="49">
        <f>IF(F51-E51&gt;0,1,0)</f>
        <v>0</v>
      </c>
    </row>
    <row r="52" spans="1:12" ht="12.75">
      <c r="A52" s="49">
        <f>IF(A51=12,1,A51+1)</f>
        <v>7</v>
      </c>
      <c r="B52" s="49">
        <f>IF(A51=12,B51+1,B51)</f>
        <v>4</v>
      </c>
      <c r="C52" s="51">
        <f>IF(B52&lt;=$E$5,E51*$B$5/12,0)</f>
        <v>55.72552302046575</v>
      </c>
      <c r="D52" s="51">
        <f>IF(B52&lt;=$E$5,E51*$B$6/12,0)</f>
        <v>13.931380755116438</v>
      </c>
      <c r="E52" s="51">
        <f>IF(B52&lt;=$E$5,E51+C52-D52,0)</f>
        <v>11186.8987463585</v>
      </c>
      <c r="F52" s="51">
        <f>IF(B52&lt;=$E$5,F51+F51*$E$6/12,0)</f>
        <v>11133.414943401194</v>
      </c>
      <c r="G52" s="49">
        <f>IF(A52&lt;12,0,IF(B52=$E$5,1,0))</f>
        <v>0</v>
      </c>
      <c r="I52" s="49">
        <f>IF(G52=1,E52,0)</f>
        <v>0</v>
      </c>
      <c r="J52" s="49">
        <f>IF(G52=1,F52,0)</f>
        <v>0</v>
      </c>
      <c r="L52" s="49">
        <f>IF(F52-E52&gt;0,1,0)</f>
        <v>0</v>
      </c>
    </row>
    <row r="53" spans="1:12" ht="12.75">
      <c r="A53" s="49">
        <f>IF(A52=12,1,A52+1)</f>
        <v>8</v>
      </c>
      <c r="B53" s="49">
        <f>IF(A52=12,B52+1,B52)</f>
        <v>4</v>
      </c>
      <c r="C53" s="51">
        <f>IF(B53&lt;=$E$5,E52*$B$5/12,0)</f>
        <v>55.93449373179249</v>
      </c>
      <c r="D53" s="51">
        <f>IF(B53&lt;=$E$5,E52*$B$6/12,0)</f>
        <v>13.983623432948123</v>
      </c>
      <c r="E53" s="51">
        <f>IF(B53&lt;=$E$5,E52+C53-D53,0)</f>
        <v>11228.849616657344</v>
      </c>
      <c r="F53" s="51">
        <f>IF(B53&lt;=$E$5,F52+F52*$E$6/12,0)</f>
        <v>11161.248480759697</v>
      </c>
      <c r="G53" s="49">
        <f>IF(A53&lt;12,0,IF(B53=$E$5,1,0))</f>
        <v>0</v>
      </c>
      <c r="I53" s="49">
        <f>IF(G53=1,E53,0)</f>
        <v>0</v>
      </c>
      <c r="J53" s="49">
        <f>IF(G53=1,F53,0)</f>
        <v>0</v>
      </c>
      <c r="L53" s="49">
        <f>IF(F53-E53&gt;0,1,0)</f>
        <v>0</v>
      </c>
    </row>
    <row r="54" spans="1:12" ht="12.75">
      <c r="A54" s="49">
        <f>IF(A53=12,1,A53+1)</f>
        <v>9</v>
      </c>
      <c r="B54" s="49">
        <f>IF(A53=12,B53+1,B53)</f>
        <v>4</v>
      </c>
      <c r="C54" s="51">
        <f>IF(B54&lt;=$E$5,E53*$B$5/12,0)</f>
        <v>56.14424808328672</v>
      </c>
      <c r="D54" s="51">
        <f>IF(B54&lt;=$E$5,E53*$B$6/12,0)</f>
        <v>14.03606202082168</v>
      </c>
      <c r="E54" s="51">
        <f>IF(B54&lt;=$E$5,E53+C54-D54,0)</f>
        <v>11270.95780271981</v>
      </c>
      <c r="F54" s="51">
        <f>IF(B54&lt;=$E$5,F53+F53*$E$6/12,0)</f>
        <v>11189.151601961597</v>
      </c>
      <c r="G54" s="49">
        <f>IF(A54&lt;12,0,IF(B54=$E$5,1,0))</f>
        <v>0</v>
      </c>
      <c r="I54" s="49">
        <f>IF(G54=1,E54,0)</f>
        <v>0</v>
      </c>
      <c r="J54" s="49">
        <f>IF(G54=1,F54,0)</f>
        <v>0</v>
      </c>
      <c r="L54" s="49">
        <f>IF(F54-E54&gt;0,1,0)</f>
        <v>0</v>
      </c>
    </row>
    <row r="55" spans="1:12" ht="12.75">
      <c r="A55" s="49">
        <f>IF(A54=12,1,A54+1)</f>
        <v>10</v>
      </c>
      <c r="B55" s="49">
        <f>IF(A54=12,B54+1,B54)</f>
        <v>4</v>
      </c>
      <c r="C55" s="51">
        <f>IF(B55&lt;=$E$5,E54*$B$5/12,0)</f>
        <v>56.35478901359904</v>
      </c>
      <c r="D55" s="51">
        <f>IF(B55&lt;=$E$5,E54*$B$6/12,0)</f>
        <v>14.08869725339976</v>
      </c>
      <c r="E55" s="51">
        <f>IF(B55&lt;=$E$5,E54+C55-D55,0)</f>
        <v>11313.22389448001</v>
      </c>
      <c r="F55" s="51">
        <f>IF(B55&lt;=$E$5,F54+F54*$E$6/12,0)</f>
        <v>11217.124480966502</v>
      </c>
      <c r="G55" s="49">
        <f>IF(A55&lt;12,0,IF(B55=$E$5,1,0))</f>
        <v>0</v>
      </c>
      <c r="I55" s="49">
        <f>IF(G55=1,E55,0)</f>
        <v>0</v>
      </c>
      <c r="J55" s="49">
        <f>IF(G55=1,F55,0)</f>
        <v>0</v>
      </c>
      <c r="L55" s="49">
        <f>IF(F55-E55&gt;0,1,0)</f>
        <v>0</v>
      </c>
    </row>
    <row r="56" spans="1:12" ht="12.75">
      <c r="A56" s="49">
        <f>IF(A55=12,1,A55+1)</f>
        <v>11</v>
      </c>
      <c r="B56" s="49">
        <f>IF(A55=12,B55+1,B55)</f>
        <v>4</v>
      </c>
      <c r="C56" s="51">
        <f>IF(B56&lt;=$E$5,E55*$B$5/12,0)</f>
        <v>56.566119472400054</v>
      </c>
      <c r="D56" s="51">
        <f>IF(B56&lt;=$E$5,E55*$B$6/12,0)</f>
        <v>14.141529868100013</v>
      </c>
      <c r="E56" s="51">
        <f>IF(B56&lt;=$E$5,E55+C56-D56,0)</f>
        <v>11355.64848408431</v>
      </c>
      <c r="F56" s="51">
        <f>IF(B56&lt;=$E$5,F55+F55*$E$6/12,0)</f>
        <v>11245.167292168919</v>
      </c>
      <c r="G56" s="49">
        <f>IF(A56&lt;12,0,IF(B56=$E$5,1,0))</f>
        <v>0</v>
      </c>
      <c r="I56" s="49">
        <f>IF(G56=1,E56,0)</f>
        <v>0</v>
      </c>
      <c r="J56" s="49">
        <f>IF(G56=1,F56,0)</f>
        <v>0</v>
      </c>
      <c r="L56" s="49">
        <f>IF(F56-E56&gt;0,1,0)</f>
        <v>0</v>
      </c>
    </row>
    <row r="57" spans="1:12" ht="12.75">
      <c r="A57" s="49">
        <f>IF(A56=12,1,A56+1)</f>
        <v>12</v>
      </c>
      <c r="B57" s="49">
        <f>IF(A56=12,B56+1,B56)</f>
        <v>4</v>
      </c>
      <c r="C57" s="51">
        <f>IF(B57&lt;=$E$5,E56*$B$5/12,0)</f>
        <v>56.77824242042155</v>
      </c>
      <c r="D57" s="51">
        <f>IF(B57&lt;=$E$5,E56*$B$6/12,0)</f>
        <v>14.194560605105387</v>
      </c>
      <c r="E57" s="51">
        <f>IF(B57&lt;=$E$5,E56+C57-D57,0)</f>
        <v>11398.232165899626</v>
      </c>
      <c r="F57" s="51">
        <f>IF(B57&lt;=$E$5,F56+F56*$E$6/12,0)</f>
        <v>11273.280210399342</v>
      </c>
      <c r="G57" s="49">
        <f>IF(A57&lt;12,0,IF(B57=$E$5,1,0))</f>
        <v>0</v>
      </c>
      <c r="I57" s="49">
        <f>IF(G57=1,E57,0)</f>
        <v>0</v>
      </c>
      <c r="J57" s="49">
        <f>IF(G57=1,F57,0)</f>
        <v>0</v>
      </c>
      <c r="L57" s="49">
        <f>IF(F57-E57&gt;0,1,0)</f>
        <v>0</v>
      </c>
    </row>
    <row r="58" spans="1:12" ht="12.75">
      <c r="A58" s="49">
        <f>IF(A57=12,1,A57+1)</f>
        <v>1</v>
      </c>
      <c r="B58" s="49">
        <f>IF(A57=12,B57+1,B57)</f>
        <v>5</v>
      </c>
      <c r="C58" s="51">
        <f>IF(B58&lt;=$E$5,E57*$B$5/12,0)</f>
        <v>56.991160829498135</v>
      </c>
      <c r="D58" s="51">
        <f>IF(B58&lt;=$E$5,E57*$B$6/12,0)</f>
        <v>14.247790207374534</v>
      </c>
      <c r="E58" s="51">
        <f>IF(B58&lt;=$E$5,E57+C58-D58,0)</f>
        <v>11440.97553652175</v>
      </c>
      <c r="F58" s="51">
        <f>IF(B58&lt;=$E$5,F57+F57*$E$6/12,0)</f>
        <v>11301.46341092534</v>
      </c>
      <c r="G58" s="49">
        <f>IF(A58&lt;12,0,IF(B58=$E$5,1,0))</f>
        <v>0</v>
      </c>
      <c r="I58" s="49">
        <f>IF(G58=1,E58,0)</f>
        <v>0</v>
      </c>
      <c r="J58" s="49">
        <f>IF(G58=1,F58,0)</f>
        <v>0</v>
      </c>
      <c r="L58" s="49">
        <f>IF(F58-E58&gt;0,1,0)</f>
        <v>0</v>
      </c>
    </row>
    <row r="59" spans="1:12" ht="12.75">
      <c r="A59" s="49">
        <f>IF(A58=12,1,A58+1)</f>
        <v>2</v>
      </c>
      <c r="B59" s="49">
        <f>IF(A58=12,B58+1,B58)</f>
        <v>5</v>
      </c>
      <c r="C59" s="51">
        <f>IF(B59&lt;=$E$5,E58*$B$5/12,0)</f>
        <v>57.204877682608746</v>
      </c>
      <c r="D59" s="51">
        <f>IF(B59&lt;=$E$5,E58*$B$6/12,0)</f>
        <v>14.301219420652187</v>
      </c>
      <c r="E59" s="51">
        <f>IF(B59&lt;=$E$5,E58+C59-D59,0)</f>
        <v>11483.879194783705</v>
      </c>
      <c r="F59" s="51">
        <f>IF(B59&lt;=$E$5,F58+F58*$E$6/12,0)</f>
        <v>11329.717069452654</v>
      </c>
      <c r="G59" s="49">
        <f>IF(A59&lt;12,0,IF(B59=$E$5,1,0))</f>
        <v>0</v>
      </c>
      <c r="I59" s="49">
        <f>IF(G59=1,E59,0)</f>
        <v>0</v>
      </c>
      <c r="J59" s="49">
        <f>IF(G59=1,F59,0)</f>
        <v>0</v>
      </c>
      <c r="L59" s="49">
        <f>IF(F59-E59&gt;0,1,0)</f>
        <v>0</v>
      </c>
    </row>
    <row r="60" spans="1:12" ht="12.75">
      <c r="A60" s="49">
        <f>IF(A59=12,1,A59+1)</f>
        <v>3</v>
      </c>
      <c r="B60" s="49">
        <f>IF(A59=12,B59+1,B59)</f>
        <v>5</v>
      </c>
      <c r="C60" s="51">
        <f>IF(B60&lt;=$E$5,E59*$B$5/12,0)</f>
        <v>57.41939597391852</v>
      </c>
      <c r="D60" s="51">
        <f>IF(B60&lt;=$E$5,E59*$B$6/12,0)</f>
        <v>14.35484899347963</v>
      </c>
      <c r="E60" s="51">
        <f>IF(B60&lt;=$E$5,E59+C60-D60,0)</f>
        <v>11526.943741764144</v>
      </c>
      <c r="F60" s="51">
        <f>IF(B60&lt;=$E$5,F59+F59*$E$6/12,0)</f>
        <v>11358.041362126285</v>
      </c>
      <c r="G60" s="49">
        <f>IF(A60&lt;12,0,IF(B60=$E$5,1,0))</f>
        <v>0</v>
      </c>
      <c r="I60" s="49">
        <f>IF(G60=1,E60,0)</f>
        <v>0</v>
      </c>
      <c r="J60" s="49">
        <f>IF(G60=1,F60,0)</f>
        <v>0</v>
      </c>
      <c r="L60" s="49">
        <f>IF(F60-E60&gt;0,1,0)</f>
        <v>0</v>
      </c>
    </row>
    <row r="61" spans="1:12" ht="12.75">
      <c r="A61" s="49">
        <f>IF(A60=12,1,A60+1)</f>
        <v>4</v>
      </c>
      <c r="B61" s="49">
        <f>IF(A60=12,B60+1,B60)</f>
        <v>5</v>
      </c>
      <c r="C61" s="51">
        <f>IF(B61&lt;=$E$5,E60*$B$5/12,0)</f>
        <v>57.634718708820714</v>
      </c>
      <c r="D61" s="51">
        <f>IF(B61&lt;=$E$5,E60*$B$6/12,0)</f>
        <v>14.408679677205178</v>
      </c>
      <c r="E61" s="51">
        <f>IF(B61&lt;=$E$5,E60+C61-D61,0)</f>
        <v>11570.16978079576</v>
      </c>
      <c r="F61" s="51">
        <f>IF(B61&lt;=$E$5,F60+F60*$E$6/12,0)</f>
        <v>11386.4364655316</v>
      </c>
      <c r="G61" s="49">
        <f>IF(A61&lt;12,0,IF(B61=$E$5,1,0))</f>
        <v>0</v>
      </c>
      <c r="I61" s="49">
        <f>IF(G61=1,E61,0)</f>
        <v>0</v>
      </c>
      <c r="J61" s="49">
        <f>IF(G61=1,F61,0)</f>
        <v>0</v>
      </c>
      <c r="L61" s="49">
        <f>IF(F61-E61&gt;0,1,0)</f>
        <v>0</v>
      </c>
    </row>
    <row r="62" spans="1:12" ht="12.75">
      <c r="A62" s="49">
        <f>IF(A61=12,1,A61+1)</f>
        <v>5</v>
      </c>
      <c r="B62" s="49">
        <f>IF(A61=12,B61+1,B61)</f>
        <v>5</v>
      </c>
      <c r="C62" s="51">
        <f>IF(B62&lt;=$E$5,E61*$B$5/12,0)</f>
        <v>57.8508489039788</v>
      </c>
      <c r="D62" s="51">
        <f>IF(B62&lt;=$E$5,E61*$B$6/12,0)</f>
        <v>14.4627122259947</v>
      </c>
      <c r="E62" s="51">
        <f>IF(B62&lt;=$E$5,E61+C62-D62,0)</f>
        <v>11613.557917473745</v>
      </c>
      <c r="F62" s="51">
        <f>IF(B62&lt;=$E$5,F61+F61*$E$6/12,0)</f>
        <v>11414.90255669543</v>
      </c>
      <c r="G62" s="49">
        <f>IF(A62&lt;12,0,IF(B62=$E$5,1,0))</f>
        <v>0</v>
      </c>
      <c r="I62" s="49">
        <f>IF(G62=1,E62,0)</f>
        <v>0</v>
      </c>
      <c r="J62" s="49">
        <f>IF(G62=1,F62,0)</f>
        <v>0</v>
      </c>
      <c r="L62" s="49">
        <f>IF(F62-E62&gt;0,1,0)</f>
        <v>0</v>
      </c>
    </row>
    <row r="63" spans="1:12" ht="12.75">
      <c r="A63" s="49">
        <f>IF(A62=12,1,A62+1)</f>
        <v>6</v>
      </c>
      <c r="B63" s="49">
        <f>IF(A62=12,B62+1,B62)</f>
        <v>5</v>
      </c>
      <c r="C63" s="51">
        <f>IF(B63&lt;=$E$5,E62*$B$5/12,0)</f>
        <v>58.06778958736873</v>
      </c>
      <c r="D63" s="51">
        <f>IF(B63&lt;=$E$5,E62*$B$6/12,0)</f>
        <v>14.516947396842182</v>
      </c>
      <c r="E63" s="51">
        <f>IF(B63&lt;=$E$5,E62+C63-D63,0)</f>
        <v>11657.108759664272</v>
      </c>
      <c r="F63" s="51">
        <f>IF(B63&lt;=$E$5,F62+F62*$E$6/12,0)</f>
        <v>11443.439813087169</v>
      </c>
      <c r="G63" s="49">
        <f>IF(A63&lt;12,0,IF(B63=$E$5,1,0))</f>
        <v>0</v>
      </c>
      <c r="I63" s="49">
        <f>IF(G63=1,E63,0)</f>
        <v>0</v>
      </c>
      <c r="J63" s="49">
        <f>IF(G63=1,F63,0)</f>
        <v>0</v>
      </c>
      <c r="L63" s="49">
        <f>IF(F63-E63&gt;0,1,0)</f>
        <v>0</v>
      </c>
    </row>
    <row r="64" spans="1:12" ht="12.75">
      <c r="A64" s="49">
        <f>IF(A63=12,1,A63+1)</f>
        <v>7</v>
      </c>
      <c r="B64" s="49">
        <f>IF(A63=12,B63+1,B63)</f>
        <v>5</v>
      </c>
      <c r="C64" s="51">
        <f>IF(B64&lt;=$E$5,E63*$B$5/12,0)</f>
        <v>58.285543798321356</v>
      </c>
      <c r="D64" s="51">
        <f>IF(B64&lt;=$E$5,E63*$B$6/12,0)</f>
        <v>14.571385949580339</v>
      </c>
      <c r="E64" s="51">
        <f>IF(B64&lt;=$E$5,E63+C64-D64,0)</f>
        <v>11700.822917513013</v>
      </c>
      <c r="F64" s="51">
        <f>IF(B64&lt;=$E$5,F63+F63*$E$6/12,0)</f>
        <v>11472.048412619886</v>
      </c>
      <c r="G64" s="49">
        <f>IF(A64&lt;12,0,IF(B64=$E$5,1,0))</f>
        <v>0</v>
      </c>
      <c r="I64" s="49">
        <f>IF(G64=1,E64,0)</f>
        <v>0</v>
      </c>
      <c r="J64" s="49">
        <f>IF(G64=1,F64,0)</f>
        <v>0</v>
      </c>
      <c r="L64" s="49">
        <f>IF(F64-E64&gt;0,1,0)</f>
        <v>0</v>
      </c>
    </row>
    <row r="65" spans="1:12" ht="12.75">
      <c r="A65" s="49">
        <f>IF(A64=12,1,A64+1)</f>
        <v>8</v>
      </c>
      <c r="B65" s="49">
        <f>IF(A64=12,B64+1,B64)</f>
        <v>5</v>
      </c>
      <c r="C65" s="51">
        <f>IF(B65&lt;=$E$5,E64*$B$5/12,0)</f>
        <v>58.50411458756506</v>
      </c>
      <c r="D65" s="51">
        <f>IF(B65&lt;=$E$5,E64*$B$6/12,0)</f>
        <v>14.626028646891266</v>
      </c>
      <c r="E65" s="51">
        <f>IF(B65&lt;=$E$5,E64+C65-D65,0)</f>
        <v>11744.701003453687</v>
      </c>
      <c r="F65" s="51">
        <f>IF(B65&lt;=$E$5,F64+F64*$E$6/12,0)</f>
        <v>11500.728533651436</v>
      </c>
      <c r="G65" s="49">
        <f>IF(A65&lt;12,0,IF(B65=$E$5,1,0))</f>
        <v>0</v>
      </c>
      <c r="I65" s="49">
        <f>IF(G65=1,E65,0)</f>
        <v>0</v>
      </c>
      <c r="J65" s="49">
        <f>IF(G65=1,F65,0)</f>
        <v>0</v>
      </c>
      <c r="L65" s="49">
        <f>IF(F65-E65&gt;0,1,0)</f>
        <v>0</v>
      </c>
    </row>
    <row r="66" spans="1:12" ht="12.75">
      <c r="A66" s="49">
        <f>IF(A65=12,1,A65+1)</f>
        <v>9</v>
      </c>
      <c r="B66" s="49">
        <f>IF(A65=12,B65+1,B65)</f>
        <v>5</v>
      </c>
      <c r="C66" s="51">
        <f>IF(B66&lt;=$E$5,E65*$B$5/12,0)</f>
        <v>58.72350501726843</v>
      </c>
      <c r="D66" s="51">
        <f>IF(B66&lt;=$E$5,E65*$B$6/12,0)</f>
        <v>14.680876254317107</v>
      </c>
      <c r="E66" s="51">
        <f>IF(B66&lt;=$E$5,E65+C66-D66,0)</f>
        <v>11788.743632216638</v>
      </c>
      <c r="F66" s="51">
        <f>IF(B66&lt;=$E$5,F65+F65*$E$6/12,0)</f>
        <v>11529.480354985564</v>
      </c>
      <c r="G66" s="49">
        <f>IF(A66&lt;12,0,IF(B66=$E$5,1,0))</f>
        <v>0</v>
      </c>
      <c r="I66" s="49">
        <f>IF(G66=1,E66,0)</f>
        <v>0</v>
      </c>
      <c r="J66" s="49">
        <f>IF(G66=1,F66,0)</f>
        <v>0</v>
      </c>
      <c r="L66" s="49">
        <f>IF(F66-E66&gt;0,1,0)</f>
        <v>0</v>
      </c>
    </row>
    <row r="67" spans="1:12" ht="12.75">
      <c r="A67" s="49">
        <f>IF(A66=12,1,A66+1)</f>
        <v>10</v>
      </c>
      <c r="B67" s="49">
        <f>IF(A66=12,B66+1,B66)</f>
        <v>5</v>
      </c>
      <c r="C67" s="51">
        <f>IF(B67&lt;=$E$5,E66*$B$5/12,0)</f>
        <v>58.94371816108318</v>
      </c>
      <c r="D67" s="51">
        <f>IF(B67&lt;=$E$5,E66*$B$6/12,0)</f>
        <v>14.735929540270796</v>
      </c>
      <c r="E67" s="51">
        <f>IF(B67&lt;=$E$5,E66+C67-D67,0)</f>
        <v>11832.95142083745</v>
      </c>
      <c r="F67" s="51">
        <f>IF(B67&lt;=$E$5,F66+F66*$E$6/12,0)</f>
        <v>11558.304055873028</v>
      </c>
      <c r="G67" s="49">
        <f>IF(A67&lt;12,0,IF(B67=$E$5,1,0))</f>
        <v>0</v>
      </c>
      <c r="I67" s="49">
        <f>IF(G67=1,E67,0)</f>
        <v>0</v>
      </c>
      <c r="J67" s="49">
        <f>IF(G67=1,F67,0)</f>
        <v>0</v>
      </c>
      <c r="L67" s="49">
        <f>IF(F67-E67&gt;0,1,0)</f>
        <v>0</v>
      </c>
    </row>
    <row r="68" spans="1:12" ht="12.75">
      <c r="A68" s="49">
        <f>IF(A67=12,1,A67+1)</f>
        <v>11</v>
      </c>
      <c r="B68" s="49">
        <f>IF(A67=12,B67+1,B67)</f>
        <v>5</v>
      </c>
      <c r="C68" s="51">
        <f>IF(B68&lt;=$E$5,E67*$B$5/12,0)</f>
        <v>59.16475710418724</v>
      </c>
      <c r="D68" s="51">
        <f>IF(B68&lt;=$E$5,E67*$B$6/12,0)</f>
        <v>14.79118927604681</v>
      </c>
      <c r="E68" s="51">
        <f>IF(B68&lt;=$E$5,E67+C68-D68,0)</f>
        <v>11877.324988665589</v>
      </c>
      <c r="F68" s="51">
        <f>IF(B68&lt;=$E$5,F67+F67*$E$6/12,0)</f>
        <v>11587.199816012711</v>
      </c>
      <c r="G68" s="49">
        <f>IF(A68&lt;12,0,IF(B68=$E$5,1,0))</f>
        <v>0</v>
      </c>
      <c r="I68" s="49">
        <f>IF(G68=1,E68,0)</f>
        <v>0</v>
      </c>
      <c r="J68" s="49">
        <f>IF(G68=1,F68,0)</f>
        <v>0</v>
      </c>
      <c r="L68" s="49">
        <f>IF(F68-E68&gt;0,1,0)</f>
        <v>0</v>
      </c>
    </row>
    <row r="69" spans="1:12" ht="12.75">
      <c r="A69" s="49">
        <f>IF(A68=12,1,A68+1)</f>
        <v>12</v>
      </c>
      <c r="B69" s="49">
        <f>IF(A68=12,B68+1,B68)</f>
        <v>5</v>
      </c>
      <c r="C69" s="51">
        <f>IF(B69&lt;=$E$5,E68*$B$5/12,0)</f>
        <v>59.386624943327945</v>
      </c>
      <c r="D69" s="51">
        <f>IF(B69&lt;=$E$5,E68*$B$6/12,0)</f>
        <v>14.846656235831986</v>
      </c>
      <c r="E69" s="51">
        <f>IF(B69&lt;=$E$5,E68+C69-D69,0)</f>
        <v>11921.864957373085</v>
      </c>
      <c r="F69" s="51">
        <f>IF(B69&lt;=$E$5,F68+F68*$E$6/12,0)</f>
        <v>11616.167815552742</v>
      </c>
      <c r="G69" s="49">
        <f>IF(A69&lt;12,0,IF(B69=$E$5,1,0))</f>
        <v>0</v>
      </c>
      <c r="I69" s="49">
        <f>IF(G69=1,E69,0)</f>
        <v>0</v>
      </c>
      <c r="J69" s="49">
        <f>IF(G69=1,F69,0)</f>
        <v>0</v>
      </c>
      <c r="L69" s="49">
        <f>IF(F69-E69&gt;0,1,0)</f>
        <v>0</v>
      </c>
    </row>
    <row r="70" spans="1:12" ht="12.75">
      <c r="A70" s="49">
        <f>IF(A69=12,1,A69+1)</f>
        <v>1</v>
      </c>
      <c r="B70" s="49">
        <f>IF(A69=12,B69+1,B69)</f>
        <v>6</v>
      </c>
      <c r="C70" s="51">
        <f>IF(B70&lt;=$E$5,E69*$B$5/12,0)</f>
        <v>59.60932478686542</v>
      </c>
      <c r="D70" s="51">
        <f>IF(B70&lt;=$E$5,E69*$B$6/12,0)</f>
        <v>14.902331196716355</v>
      </c>
      <c r="E70" s="51">
        <f>IF(B70&lt;=$E$5,E69+C70-D70,0)</f>
        <v>11966.571950963234</v>
      </c>
      <c r="F70" s="51">
        <f>IF(B70&lt;=$E$5,F69+F69*$E$6/12,0)</f>
        <v>11645.208235091624</v>
      </c>
      <c r="G70" s="49">
        <f>IF(A70&lt;12,0,IF(B70=$E$5,1,0))</f>
        <v>0</v>
      </c>
      <c r="I70" s="49">
        <f>IF(G70=1,E70,0)</f>
        <v>0</v>
      </c>
      <c r="J70" s="49">
        <f>IF(G70=1,F70,0)</f>
        <v>0</v>
      </c>
      <c r="L70" s="49">
        <f>IF(F70-E70&gt;0,1,0)</f>
        <v>0</v>
      </c>
    </row>
    <row r="71" spans="1:12" ht="12.75">
      <c r="A71" s="49">
        <f>IF(A70=12,1,A70+1)</f>
        <v>2</v>
      </c>
      <c r="B71" s="49">
        <f>IF(A70=12,B70+1,B70)</f>
        <v>6</v>
      </c>
      <c r="C71" s="51">
        <f>IF(B71&lt;=$E$5,E70*$B$5/12,0)</f>
        <v>59.83285975481618</v>
      </c>
      <c r="D71" s="51">
        <f>IF(B71&lt;=$E$5,E70*$B$6/12,0)</f>
        <v>14.958214938704044</v>
      </c>
      <c r="E71" s="51">
        <f>IF(B71&lt;=$E$5,E70+C71-D71,0)</f>
        <v>12011.446595779347</v>
      </c>
      <c r="F71" s="51">
        <f>IF(B71&lt;=$E$5,F70+F70*$E$6/12,0)</f>
        <v>11674.321255679353</v>
      </c>
      <c r="G71" s="49">
        <f>IF(A71&lt;12,0,IF(B71=$E$5,1,0))</f>
        <v>0</v>
      </c>
      <c r="I71" s="49">
        <f>IF(G71=1,E71,0)</f>
        <v>0</v>
      </c>
      <c r="J71" s="49">
        <f>IF(G71=1,F71,0)</f>
        <v>0</v>
      </c>
      <c r="L71" s="49">
        <f>IF(F71-E71&gt;0,1,0)</f>
        <v>0</v>
      </c>
    </row>
    <row r="72" spans="1:12" ht="12.75">
      <c r="A72" s="49">
        <f>IF(A71=12,1,A71+1)</f>
        <v>3</v>
      </c>
      <c r="B72" s="49">
        <f>IF(A71=12,B71+1,B71)</f>
        <v>6</v>
      </c>
      <c r="C72" s="51">
        <f>IF(B72&lt;=$E$5,E71*$B$5/12,0)</f>
        <v>60.057232978896735</v>
      </c>
      <c r="D72" s="51">
        <f>IF(B72&lt;=$E$5,E71*$B$6/12,0)</f>
        <v>15.014308244724184</v>
      </c>
      <c r="E72" s="51">
        <f>IF(B72&lt;=$E$5,E71+C72-D72,0)</f>
        <v>12056.48952051352</v>
      </c>
      <c r="F72" s="51">
        <f>IF(B72&lt;=$E$5,F71+F71*$E$6/12,0)</f>
        <v>11703.507058818552</v>
      </c>
      <c r="G72" s="49">
        <f>IF(A72&lt;12,0,IF(B72=$E$5,1,0))</f>
        <v>0</v>
      </c>
      <c r="I72" s="49">
        <f>IF(G72=1,E72,0)</f>
        <v>0</v>
      </c>
      <c r="J72" s="49">
        <f>IF(G72=1,F72,0)</f>
        <v>0</v>
      </c>
      <c r="L72" s="49">
        <f>IF(F72-E72&gt;0,1,0)</f>
        <v>0</v>
      </c>
    </row>
    <row r="73" spans="1:12" ht="12.75">
      <c r="A73" s="49">
        <f>IF(A72=12,1,A72+1)</f>
        <v>4</v>
      </c>
      <c r="B73" s="49">
        <f>IF(A72=12,B72+1,B72)</f>
        <v>6</v>
      </c>
      <c r="C73" s="51">
        <f>IF(B73&lt;=$E$5,E72*$B$5/12,0)</f>
        <v>60.2824476025676</v>
      </c>
      <c r="D73" s="51">
        <f>IF(B73&lt;=$E$5,E72*$B$6/12,0)</f>
        <v>15.0706119006419</v>
      </c>
      <c r="E73" s="51">
        <f>IF(B73&lt;=$E$5,E72+C73-D73,0)</f>
        <v>12101.701356215444</v>
      </c>
      <c r="F73" s="51">
        <f>IF(B73&lt;=$E$5,F72+F72*$E$6/12,0)</f>
        <v>11732.765826465598</v>
      </c>
      <c r="G73" s="49">
        <f>IF(A73&lt;12,0,IF(B73=$E$5,1,0))</f>
        <v>0</v>
      </c>
      <c r="I73" s="49">
        <f>IF(G73=1,E73,0)</f>
        <v>0</v>
      </c>
      <c r="J73" s="49">
        <f>IF(G73=1,F73,0)</f>
        <v>0</v>
      </c>
      <c r="L73" s="49">
        <f>IF(F73-E73&gt;0,1,0)</f>
        <v>0</v>
      </c>
    </row>
    <row r="74" spans="1:12" ht="12.75">
      <c r="A74" s="49">
        <f>IF(A73=12,1,A73+1)</f>
        <v>5</v>
      </c>
      <c r="B74" s="49">
        <f>IF(A73=12,B73+1,B73)</f>
        <v>6</v>
      </c>
      <c r="C74" s="51">
        <f>IF(B74&lt;=$E$5,E73*$B$5/12,0)</f>
        <v>60.508506781077216</v>
      </c>
      <c r="D74" s="51">
        <f>IF(B74&lt;=$E$5,E73*$B$6/12,0)</f>
        <v>15.127126695269304</v>
      </c>
      <c r="E74" s="51">
        <f>IF(B74&lt;=$E$5,E73+C74-D74,0)</f>
        <v>12147.082736301252</v>
      </c>
      <c r="F74" s="51">
        <f>IF(B74&lt;=$E$5,F73+F73*$E$6/12,0)</f>
        <v>11762.097741031763</v>
      </c>
      <c r="G74" s="49">
        <f>IF(A74&lt;12,0,IF(B74=$E$5,1,0))</f>
        <v>0</v>
      </c>
      <c r="I74" s="49">
        <f>IF(G74=1,E74,0)</f>
        <v>0</v>
      </c>
      <c r="J74" s="49">
        <f>IF(G74=1,F74,0)</f>
        <v>0</v>
      </c>
      <c r="L74" s="49">
        <f>IF(F74-E74&gt;0,1,0)</f>
        <v>0</v>
      </c>
    </row>
    <row r="75" spans="1:12" ht="12.75">
      <c r="A75" s="49">
        <f>IF(A74=12,1,A74+1)</f>
        <v>6</v>
      </c>
      <c r="B75" s="49">
        <f>IF(A74=12,B74+1,B74)</f>
        <v>6</v>
      </c>
      <c r="C75" s="51">
        <f>IF(B75&lt;=$E$5,E74*$B$5/12,0)</f>
        <v>60.73541368150626</v>
      </c>
      <c r="D75" s="51">
        <f>IF(B75&lt;=$E$5,E74*$B$6/12,0)</f>
        <v>15.183853420376565</v>
      </c>
      <c r="E75" s="51">
        <f>IF(B75&lt;=$E$5,E74+C75-D75,0)</f>
        <v>12192.634296562383</v>
      </c>
      <c r="F75" s="51">
        <f>IF(B75&lt;=$E$5,F74+F74*$E$6/12,0)</f>
        <v>11791.502985384343</v>
      </c>
      <c r="G75" s="49">
        <f>IF(A75&lt;12,0,IF(B75=$E$5,1,0))</f>
        <v>0</v>
      </c>
      <c r="I75" s="49">
        <f>IF(G75=1,E75,0)</f>
        <v>0</v>
      </c>
      <c r="J75" s="49">
        <f>IF(G75=1,F75,0)</f>
        <v>0</v>
      </c>
      <c r="L75" s="49">
        <f>IF(F75-E75&gt;0,1,0)</f>
        <v>0</v>
      </c>
    </row>
    <row r="76" spans="1:12" ht="12.75">
      <c r="A76" s="49">
        <f>IF(A75=12,1,A75+1)</f>
        <v>7</v>
      </c>
      <c r="B76" s="49">
        <f>IF(A75=12,B75+1,B75)</f>
        <v>6</v>
      </c>
      <c r="C76" s="51">
        <f>IF(B76&lt;=$E$5,E75*$B$5/12,0)</f>
        <v>60.96317148281191</v>
      </c>
      <c r="D76" s="51">
        <f>IF(B76&lt;=$E$5,E75*$B$6/12,0)</f>
        <v>15.240792870702977</v>
      </c>
      <c r="E76" s="51">
        <f>IF(B76&lt;=$E$5,E75+C76-D76,0)</f>
        <v>12238.356675174491</v>
      </c>
      <c r="F76" s="51">
        <f>IF(B76&lt;=$E$5,F75+F75*$E$6/12,0)</f>
        <v>11820.981742847804</v>
      </c>
      <c r="G76" s="49">
        <f>IF(A76&lt;12,0,IF(B76=$E$5,1,0))</f>
        <v>0</v>
      </c>
      <c r="I76" s="49">
        <f>IF(G76=1,E76,0)</f>
        <v>0</v>
      </c>
      <c r="J76" s="49">
        <f>IF(G76=1,F76,0)</f>
        <v>0</v>
      </c>
      <c r="L76" s="49">
        <f>IF(F76-E76&gt;0,1,0)</f>
        <v>0</v>
      </c>
    </row>
    <row r="77" spans="1:12" ht="12.75">
      <c r="A77" s="49">
        <f>IF(A76=12,1,A76+1)</f>
        <v>8</v>
      </c>
      <c r="B77" s="49">
        <f>IF(A76=12,B76+1,B76)</f>
        <v>6</v>
      </c>
      <c r="C77" s="51">
        <f>IF(B77&lt;=$E$5,E76*$B$5/12,0)</f>
        <v>61.191783375872454</v>
      </c>
      <c r="D77" s="51">
        <f>IF(B77&lt;=$E$5,E76*$B$6/12,0)</f>
        <v>15.297945843968114</v>
      </c>
      <c r="E77" s="51">
        <f>IF(B77&lt;=$E$5,E76+C77-D77,0)</f>
        <v>12284.250512706396</v>
      </c>
      <c r="F77" s="51">
        <f>IF(B77&lt;=$E$5,F76+F76*$E$6/12,0)</f>
        <v>11850.534197204923</v>
      </c>
      <c r="G77" s="49">
        <f>IF(A77&lt;12,0,IF(B77=$E$5,1,0))</f>
        <v>0</v>
      </c>
      <c r="I77" s="49">
        <f>IF(G77=1,E77,0)</f>
        <v>0</v>
      </c>
      <c r="J77" s="49">
        <f>IF(G77=1,F77,0)</f>
        <v>0</v>
      </c>
      <c r="L77" s="49">
        <f>IF(F77-E77&gt;0,1,0)</f>
        <v>0</v>
      </c>
    </row>
    <row r="78" spans="1:12" ht="12.75">
      <c r="A78" s="49">
        <f>IF(A77=12,1,A77+1)</f>
        <v>9</v>
      </c>
      <c r="B78" s="49">
        <f>IF(A77=12,B77+1,B77)</f>
        <v>6</v>
      </c>
      <c r="C78" s="51">
        <f>IF(B78&lt;=$E$5,E77*$B$5/12,0)</f>
        <v>61.42125256353197</v>
      </c>
      <c r="D78" s="51">
        <f>IF(B78&lt;=$E$5,E77*$B$6/12,0)</f>
        <v>15.355313140882993</v>
      </c>
      <c r="E78" s="51">
        <f>IF(B78&lt;=$E$5,E77+C78-D78,0)</f>
        <v>12330.316452129046</v>
      </c>
      <c r="F78" s="51">
        <f>IF(B78&lt;=$E$5,F77+F77*$E$6/12,0)</f>
        <v>11880.160532697935</v>
      </c>
      <c r="G78" s="49">
        <f>IF(A78&lt;12,0,IF(B78=$E$5,1,0))</f>
        <v>0</v>
      </c>
      <c r="I78" s="49">
        <f>IF(G78=1,E78,0)</f>
        <v>0</v>
      </c>
      <c r="J78" s="49">
        <f>IF(G78=1,F78,0)</f>
        <v>0</v>
      </c>
      <c r="L78" s="49">
        <f>IF(F78-E78&gt;0,1,0)</f>
        <v>0</v>
      </c>
    </row>
    <row r="79" spans="1:12" ht="12.75">
      <c r="A79" s="49">
        <f>IF(A78=12,1,A78+1)</f>
        <v>10</v>
      </c>
      <c r="B79" s="49">
        <f>IF(A78=12,B78+1,B78)</f>
        <v>6</v>
      </c>
      <c r="C79" s="51">
        <f>IF(B79&lt;=$E$5,E78*$B$5/12,0)</f>
        <v>61.65158226064523</v>
      </c>
      <c r="D79" s="51">
        <f>IF(B79&lt;=$E$5,E78*$B$6/12,0)</f>
        <v>15.412895565161307</v>
      </c>
      <c r="E79" s="51">
        <f>IF(B79&lt;=$E$5,E78+C79-D79,0)</f>
        <v>12376.55513882453</v>
      </c>
      <c r="F79" s="51">
        <f>IF(B79&lt;=$E$5,F78+F78*$E$6/12,0)</f>
        <v>11909.86093402968</v>
      </c>
      <c r="G79" s="49">
        <f>IF(A79&lt;12,0,IF(B79=$E$5,1,0))</f>
        <v>0</v>
      </c>
      <c r="I79" s="49">
        <f>IF(G79=1,E79,0)</f>
        <v>0</v>
      </c>
      <c r="J79" s="49">
        <f>IF(G79=1,F79,0)</f>
        <v>0</v>
      </c>
      <c r="L79" s="49">
        <f>IF(F79-E79&gt;0,1,0)</f>
        <v>0</v>
      </c>
    </row>
    <row r="80" spans="1:12" ht="12.75">
      <c r="A80" s="49">
        <f>IF(A79=12,1,A79+1)</f>
        <v>11</v>
      </c>
      <c r="B80" s="49">
        <f>IF(A79=12,B79+1,B79)</f>
        <v>6</v>
      </c>
      <c r="C80" s="51">
        <f>IF(B80&lt;=$E$5,E79*$B$5/12,0)</f>
        <v>61.88277569412264</v>
      </c>
      <c r="D80" s="51">
        <f>IF(B80&lt;=$E$5,E79*$B$6/12,0)</f>
        <v>15.47069392353066</v>
      </c>
      <c r="E80" s="51">
        <f>IF(B80&lt;=$E$5,E79+C80-D80,0)</f>
        <v>12422.967220595121</v>
      </c>
      <c r="F80" s="51">
        <f>IF(B80&lt;=$E$5,F79+F79*$E$6/12,0)</f>
        <v>11939.635586364755</v>
      </c>
      <c r="G80" s="49">
        <f>IF(A80&lt;12,0,IF(B80=$E$5,1,0))</f>
        <v>0</v>
      </c>
      <c r="I80" s="49">
        <f>IF(G80=1,E80,0)</f>
        <v>0</v>
      </c>
      <c r="J80" s="49">
        <f>IF(G80=1,F80,0)</f>
        <v>0</v>
      </c>
      <c r="L80" s="49">
        <f>IF(F80-E80&gt;0,1,0)</f>
        <v>0</v>
      </c>
    </row>
    <row r="81" spans="1:12" ht="12.75">
      <c r="A81" s="49">
        <f>IF(A80=12,1,A80+1)</f>
        <v>12</v>
      </c>
      <c r="B81" s="49">
        <f>IF(A80=12,B80+1,B80)</f>
        <v>6</v>
      </c>
      <c r="C81" s="51">
        <f>IF(B81&lt;=$E$5,E80*$B$5/12,0)</f>
        <v>62.1148361029756</v>
      </c>
      <c r="D81" s="51">
        <f>IF(B81&lt;=$E$5,E80*$B$6/12,0)</f>
        <v>15.5287090257439</v>
      </c>
      <c r="E81" s="51">
        <f>IF(B81&lt;=$E$5,E80+C81-D81,0)</f>
        <v>12469.553347672352</v>
      </c>
      <c r="F81" s="51">
        <f>IF(B81&lt;=$E$5,F80+F80*$E$6/12,0)</f>
        <v>11969.484675330667</v>
      </c>
      <c r="G81" s="49">
        <f>IF(A81&lt;12,0,IF(B81=$E$5,1,0))</f>
        <v>0</v>
      </c>
      <c r="I81" s="49">
        <f>IF(G81=1,E81,0)</f>
        <v>0</v>
      </c>
      <c r="J81" s="49">
        <f>IF(G81=1,F81,0)</f>
        <v>0</v>
      </c>
      <c r="L81" s="49">
        <f>IF(F81-E81&gt;0,1,0)</f>
        <v>0</v>
      </c>
    </row>
    <row r="82" spans="1:12" ht="12.75">
      <c r="A82" s="49">
        <f>IF(A81=12,1,A81+1)</f>
        <v>1</v>
      </c>
      <c r="B82" s="49">
        <f>IF(A81=12,B81+1,B81)</f>
        <v>7</v>
      </c>
      <c r="C82" s="51">
        <f>IF(B82&lt;=$E$5,E81*$B$5/12,0)</f>
        <v>62.34776673836176</v>
      </c>
      <c r="D82" s="51">
        <f>IF(B82&lt;=$E$5,E81*$B$6/12,0)</f>
        <v>15.58694168459044</v>
      </c>
      <c r="E82" s="51">
        <f>IF(B82&lt;=$E$5,E81+C82-D82,0)</f>
        <v>12516.314172726123</v>
      </c>
      <c r="F82" s="51">
        <f>IF(B82&lt;=$E$5,F81+F81*$E$6/12,0)</f>
        <v>11999.408387018993</v>
      </c>
      <c r="G82" s="49">
        <f>IF(A82&lt;12,0,IF(B82=$E$5,1,0))</f>
        <v>0</v>
      </c>
      <c r="I82" s="49">
        <f>IF(G82=1,E82,0)</f>
        <v>0</v>
      </c>
      <c r="J82" s="49">
        <f>IF(G82=1,F82,0)</f>
        <v>0</v>
      </c>
      <c r="L82" s="49">
        <f>IF(F82-E82&gt;0,1,0)</f>
        <v>0</v>
      </c>
    </row>
    <row r="83" spans="1:12" ht="12.75">
      <c r="A83" s="49">
        <f>IF(A82=12,1,A82+1)</f>
        <v>2</v>
      </c>
      <c r="B83" s="49">
        <f>IF(A82=12,B82+1,B82)</f>
        <v>7</v>
      </c>
      <c r="C83" s="51">
        <f>IF(B83&lt;=$E$5,E82*$B$5/12,0)</f>
        <v>62.58157086363061</v>
      </c>
      <c r="D83" s="51">
        <f>IF(B83&lt;=$E$5,E82*$B$6/12,0)</f>
        <v>15.645392715907652</v>
      </c>
      <c r="E83" s="51">
        <f>IF(B83&lt;=$E$5,E82+C83-D83,0)</f>
        <v>12563.250350873846</v>
      </c>
      <c r="F83" s="51">
        <f>IF(B83&lt;=$E$5,F82+F82*$E$6/12,0)</f>
        <v>12029.40690798654</v>
      </c>
      <c r="G83" s="49">
        <f>IF(A83&lt;12,0,IF(B83=$E$5,1,0))</f>
        <v>0</v>
      </c>
      <c r="I83" s="49">
        <f>IF(G83=1,E83,0)</f>
        <v>0</v>
      </c>
      <c r="J83" s="49">
        <f>IF(G83=1,F83,0)</f>
        <v>0</v>
      </c>
      <c r="L83" s="49">
        <f>IF(F83-E83&gt;0,1,0)</f>
        <v>0</v>
      </c>
    </row>
    <row r="84" spans="1:12" ht="12.75">
      <c r="A84" s="49">
        <f>IF(A83=12,1,A83+1)</f>
        <v>3</v>
      </c>
      <c r="B84" s="49">
        <f>IF(A83=12,B83+1,B83)</f>
        <v>7</v>
      </c>
      <c r="C84" s="51">
        <f>IF(B84&lt;=$E$5,E83*$B$5/12,0)</f>
        <v>62.81625175436923</v>
      </c>
      <c r="D84" s="51">
        <f>IF(B84&lt;=$E$5,E83*$B$6/12,0)</f>
        <v>15.704062938592308</v>
      </c>
      <c r="E84" s="51">
        <f>IF(B84&lt;=$E$5,E83+C84-D84,0)</f>
        <v>12610.362539689624</v>
      </c>
      <c r="F84" s="51">
        <f>IF(B84&lt;=$E$5,F83+F83*$E$6/12,0)</f>
        <v>12059.480425256506</v>
      </c>
      <c r="G84" s="49">
        <f>IF(A84&lt;12,0,IF(B84=$E$5,1,0))</f>
        <v>0</v>
      </c>
      <c r="I84" s="49">
        <f>IF(G84=1,E84,0)</f>
        <v>0</v>
      </c>
      <c r="J84" s="49">
        <f>IF(G84=1,F84,0)</f>
        <v>0</v>
      </c>
      <c r="L84" s="49">
        <f>IF(F84-E84&gt;0,1,0)</f>
        <v>0</v>
      </c>
    </row>
    <row r="85" spans="1:12" ht="12.75">
      <c r="A85" s="49">
        <f>IF(A84=12,1,A84+1)</f>
        <v>4</v>
      </c>
      <c r="B85" s="49">
        <f>IF(A84=12,B84+1,B84)</f>
        <v>7</v>
      </c>
      <c r="C85" s="51">
        <f>IF(B85&lt;=$E$5,E84*$B$5/12,0)</f>
        <v>63.05181269844812</v>
      </c>
      <c r="D85" s="51">
        <f>IF(B85&lt;=$E$5,E84*$B$6/12,0)</f>
        <v>15.76295317461203</v>
      </c>
      <c r="E85" s="51">
        <f>IF(B85&lt;=$E$5,E84+C85-D85,0)</f>
        <v>12657.65139921346</v>
      </c>
      <c r="F85" s="51">
        <f>IF(B85&lt;=$E$5,F84+F84*$E$6/12,0)</f>
        <v>12089.629126319647</v>
      </c>
      <c r="G85" s="49">
        <f>IF(A85&lt;12,0,IF(B85=$E$5,1,0))</f>
        <v>0</v>
      </c>
      <c r="I85" s="49">
        <f>IF(G85=1,E85,0)</f>
        <v>0</v>
      </c>
      <c r="J85" s="49">
        <f>IF(G85=1,F85,0)</f>
        <v>0</v>
      </c>
      <c r="L85" s="49">
        <f>IF(F85-E85&gt;0,1,0)</f>
        <v>0</v>
      </c>
    </row>
    <row r="86" spans="1:12" ht="12.75">
      <c r="A86" s="49">
        <f>IF(A85=12,1,A85+1)</f>
        <v>5</v>
      </c>
      <c r="B86" s="49">
        <f>IF(A85=12,B85+1,B85)</f>
        <v>7</v>
      </c>
      <c r="C86" s="51">
        <f>IF(B86&lt;=$E$5,E85*$B$5/12,0)</f>
        <v>63.288256996067304</v>
      </c>
      <c r="D86" s="51">
        <f>IF(B86&lt;=$E$5,E85*$B$6/12,0)</f>
        <v>15.822064249016826</v>
      </c>
      <c r="E86" s="51">
        <f>IF(B86&lt;=$E$5,E85+C86-D86,0)</f>
        <v>12705.117591960512</v>
      </c>
      <c r="F86" s="51">
        <f>IF(B86&lt;=$E$5,F85+F85*$E$6/12,0)</f>
        <v>12119.853199135447</v>
      </c>
      <c r="G86" s="49">
        <f>IF(A86&lt;12,0,IF(B86=$E$5,1,0))</f>
        <v>0</v>
      </c>
      <c r="I86" s="49">
        <f>IF(G86=1,E86,0)</f>
        <v>0</v>
      </c>
      <c r="J86" s="49">
        <f>IF(G86=1,F86,0)</f>
        <v>0</v>
      </c>
      <c r="L86" s="49">
        <f>IF(F86-E86&gt;0,1,0)</f>
        <v>0</v>
      </c>
    </row>
    <row r="87" spans="1:12" ht="12.75">
      <c r="A87" s="49">
        <f>IF(A86=12,1,A86+1)</f>
        <v>6</v>
      </c>
      <c r="B87" s="49">
        <f>IF(A86=12,B86+1,B86)</f>
        <v>7</v>
      </c>
      <c r="C87" s="51">
        <f>IF(B87&lt;=$E$5,E86*$B$5/12,0)</f>
        <v>63.52558795980256</v>
      </c>
      <c r="D87" s="51">
        <f>IF(B87&lt;=$E$5,E86*$B$6/12,0)</f>
        <v>15.88139698995064</v>
      </c>
      <c r="E87" s="51">
        <f>IF(B87&lt;=$E$5,E86+C87-D87,0)</f>
        <v>12752.761782930364</v>
      </c>
      <c r="F87" s="51">
        <f>IF(B87&lt;=$E$5,F86+F86*$E$6/12,0)</f>
        <v>12150.152832133284</v>
      </c>
      <c r="G87" s="49">
        <f>IF(A87&lt;12,0,IF(B87=$E$5,1,0))</f>
        <v>0</v>
      </c>
      <c r="I87" s="49">
        <f>IF(G87=1,E87,0)</f>
        <v>0</v>
      </c>
      <c r="J87" s="49">
        <f>IF(G87=1,F87,0)</f>
        <v>0</v>
      </c>
      <c r="L87" s="49">
        <f>IF(F87-E87&gt;0,1,0)</f>
        <v>0</v>
      </c>
    </row>
    <row r="88" spans="1:12" ht="12.75">
      <c r="A88" s="49">
        <f>IF(A87=12,1,A87+1)</f>
        <v>7</v>
      </c>
      <c r="B88" s="49">
        <f>IF(A87=12,B87+1,B87)</f>
        <v>7</v>
      </c>
      <c r="C88" s="51">
        <f>IF(B88&lt;=$E$5,E87*$B$5/12,0)</f>
        <v>63.76380891465181</v>
      </c>
      <c r="D88" s="51">
        <f>IF(B88&lt;=$E$5,E87*$B$6/12,0)</f>
        <v>15.940952228662953</v>
      </c>
      <c r="E88" s="51">
        <f>IF(B88&lt;=$E$5,E87+C88-D88,0)</f>
        <v>12800.584639616352</v>
      </c>
      <c r="F88" s="51">
        <f>IF(B88&lt;=$E$5,F87+F87*$E$6/12,0)</f>
        <v>12180.528214213618</v>
      </c>
      <c r="G88" s="49">
        <f>IF(A88&lt;12,0,IF(B88=$E$5,1,0))</f>
        <v>0</v>
      </c>
      <c r="I88" s="49">
        <f>IF(G88=1,E88,0)</f>
        <v>0</v>
      </c>
      <c r="J88" s="49">
        <f>IF(G88=1,F88,0)</f>
        <v>0</v>
      </c>
      <c r="L88" s="49">
        <f>IF(F88-E88&gt;0,1,0)</f>
        <v>0</v>
      </c>
    </row>
    <row r="89" spans="1:12" ht="12.75">
      <c r="A89" s="49">
        <f>IF(A88=12,1,A88+1)</f>
        <v>8</v>
      </c>
      <c r="B89" s="49">
        <f>IF(A88=12,B88+1,B88)</f>
        <v>7</v>
      </c>
      <c r="C89" s="51">
        <f>IF(B89&lt;=$E$5,E88*$B$5/12,0)</f>
        <v>64.00292319808176</v>
      </c>
      <c r="D89" s="51">
        <f>IF(B89&lt;=$E$5,E88*$B$6/12,0)</f>
        <v>16.00073079952044</v>
      </c>
      <c r="E89" s="51">
        <f>IF(B89&lt;=$E$5,E88+C89-D89,0)</f>
        <v>12848.586832014915</v>
      </c>
      <c r="F89" s="51">
        <f>IF(B89&lt;=$E$5,F88+F88*$E$6/12,0)</f>
        <v>12210.979534749153</v>
      </c>
      <c r="G89" s="49">
        <f>IF(A89&lt;12,0,IF(B89=$E$5,1,0))</f>
        <v>0</v>
      </c>
      <c r="I89" s="49">
        <f>IF(G89=1,E89,0)</f>
        <v>0</v>
      </c>
      <c r="J89" s="49">
        <f>IF(G89=1,F89,0)</f>
        <v>0</v>
      </c>
      <c r="L89" s="49">
        <f>IF(F89-E89&gt;0,1,0)</f>
        <v>0</v>
      </c>
    </row>
    <row r="90" spans="1:12" ht="12.75">
      <c r="A90" s="49">
        <f>IF(A89=12,1,A89+1)</f>
        <v>9</v>
      </c>
      <c r="B90" s="49">
        <f>IF(A89=12,B89+1,B89)</f>
        <v>7</v>
      </c>
      <c r="C90" s="51">
        <f>IF(B90&lt;=$E$5,E89*$B$5/12,0)</f>
        <v>64.24293416007457</v>
      </c>
      <c r="D90" s="51">
        <f>IF(B90&lt;=$E$5,E89*$B$6/12,0)</f>
        <v>16.060733540018642</v>
      </c>
      <c r="E90" s="51">
        <f>IF(B90&lt;=$E$5,E89+C90-D90,0)</f>
        <v>12896.769032634971</v>
      </c>
      <c r="F90" s="51">
        <f>IF(B90&lt;=$E$5,F89+F89*$E$6/12,0)</f>
        <v>12241.506983586025</v>
      </c>
      <c r="G90" s="49">
        <f>IF(A90&lt;12,0,IF(B90=$E$5,1,0))</f>
        <v>0</v>
      </c>
      <c r="I90" s="49">
        <f>IF(G90=1,E90,0)</f>
        <v>0</v>
      </c>
      <c r="J90" s="49">
        <f>IF(G90=1,F90,0)</f>
        <v>0</v>
      </c>
      <c r="L90" s="49">
        <f>IF(F90-E90&gt;0,1,0)</f>
        <v>0</v>
      </c>
    </row>
    <row r="91" spans="1:12" ht="12.75">
      <c r="A91" s="49">
        <f>IF(A90=12,1,A90+1)</f>
        <v>10</v>
      </c>
      <c r="B91" s="49">
        <f>IF(A90=12,B90+1,B90)</f>
        <v>7</v>
      </c>
      <c r="C91" s="51">
        <f>IF(B91&lt;=$E$5,E90*$B$5/12,0)</f>
        <v>64.48384516317485</v>
      </c>
      <c r="D91" s="51">
        <f>IF(B91&lt;=$E$5,E90*$B$6/12,0)</f>
        <v>16.120961290793712</v>
      </c>
      <c r="E91" s="51">
        <f>IF(B91&lt;=$E$5,E90+C91-D91,0)</f>
        <v>12945.131916507353</v>
      </c>
      <c r="F91" s="51">
        <f>IF(B91&lt;=$E$5,F90+F90*$E$6/12,0)</f>
        <v>12272.11075104499</v>
      </c>
      <c r="G91" s="49">
        <f>IF(A91&lt;12,0,IF(B91=$E$5,1,0))</f>
        <v>0</v>
      </c>
      <c r="I91" s="49">
        <f>IF(G91=1,E91,0)</f>
        <v>0</v>
      </c>
      <c r="J91" s="49">
        <f>IF(G91=1,F91,0)</f>
        <v>0</v>
      </c>
      <c r="L91" s="49">
        <f>IF(F91-E91&gt;0,1,0)</f>
        <v>0</v>
      </c>
    </row>
    <row r="92" spans="1:12" ht="12.75">
      <c r="A92" s="49">
        <f>IF(A91=12,1,A91+1)</f>
        <v>11</v>
      </c>
      <c r="B92" s="49">
        <f>IF(A91=12,B91+1,B91)</f>
        <v>7</v>
      </c>
      <c r="C92" s="51">
        <f>IF(B92&lt;=$E$5,E91*$B$5/12,0)</f>
        <v>64.72565958253676</v>
      </c>
      <c r="D92" s="51">
        <f>IF(B92&lt;=$E$5,E91*$B$6/12,0)</f>
        <v>16.18141489563419</v>
      </c>
      <c r="E92" s="51">
        <f>IF(B92&lt;=$E$5,E91+C92-D92,0)</f>
        <v>12993.676161194255</v>
      </c>
      <c r="F92" s="51">
        <f>IF(B92&lt;=$E$5,F91+F91*$E$6/12,0)</f>
        <v>12302.791027922602</v>
      </c>
      <c r="G92" s="49">
        <f>IF(A92&lt;12,0,IF(B92=$E$5,1,0))</f>
        <v>0</v>
      </c>
      <c r="I92" s="49">
        <f>IF(G92=1,E92,0)</f>
        <v>0</v>
      </c>
      <c r="J92" s="49">
        <f>IF(G92=1,F92,0)</f>
        <v>0</v>
      </c>
      <c r="L92" s="49">
        <f>IF(F92-E92&gt;0,1,0)</f>
        <v>0</v>
      </c>
    </row>
    <row r="93" spans="1:12" ht="12.75">
      <c r="A93" s="49">
        <f>IF(A92=12,1,A92+1)</f>
        <v>12</v>
      </c>
      <c r="B93" s="49">
        <f>IF(A92=12,B92+1,B92)</f>
        <v>7</v>
      </c>
      <c r="C93" s="51">
        <f>IF(B93&lt;=$E$5,E92*$B$5/12,0)</f>
        <v>64.96838080597128</v>
      </c>
      <c r="D93" s="51">
        <f>IF(B93&lt;=$E$5,E92*$B$6/12,0)</f>
        <v>16.24209520149282</v>
      </c>
      <c r="E93" s="51">
        <f>IF(B93&lt;=$E$5,E92+C93-D93,0)</f>
        <v>13042.402446798733</v>
      </c>
      <c r="F93" s="51">
        <f>IF(B93&lt;=$E$5,F92+F92*$E$6/12,0)</f>
        <v>12333.548005492408</v>
      </c>
      <c r="G93" s="49">
        <f>IF(A93&lt;12,0,IF(B93=$E$5,1,0))</f>
        <v>0</v>
      </c>
      <c r="I93" s="49">
        <f>IF(G93=1,E93,0)</f>
        <v>0</v>
      </c>
      <c r="J93" s="49">
        <f>IF(G93=1,F93,0)</f>
        <v>0</v>
      </c>
      <c r="L93" s="49">
        <f>IF(F93-E93&gt;0,1,0)</f>
        <v>0</v>
      </c>
    </row>
    <row r="94" spans="1:12" ht="12.75">
      <c r="A94" s="49">
        <f>IF(A93=12,1,A93+1)</f>
        <v>1</v>
      </c>
      <c r="B94" s="49">
        <f>IF(A93=12,B93+1,B93)</f>
        <v>8</v>
      </c>
      <c r="C94" s="51">
        <f>IF(B94&lt;=$E$5,E93*$B$5/12,0)</f>
        <v>65.21201223399366</v>
      </c>
      <c r="D94" s="51">
        <f>IF(B94&lt;=$E$5,E93*$B$6/12,0)</f>
        <v>16.303003058498415</v>
      </c>
      <c r="E94" s="51">
        <f>IF(B94&lt;=$E$5,E93+C94-D94,0)</f>
        <v>13091.311455974228</v>
      </c>
      <c r="F94" s="51">
        <f>IF(B94&lt;=$E$5,F93+F93*$E$6/12,0)</f>
        <v>12364.381875506138</v>
      </c>
      <c r="G94" s="49">
        <f>IF(A94&lt;12,0,IF(B94=$E$5,1,0))</f>
        <v>0</v>
      </c>
      <c r="I94" s="49">
        <f>IF(G94=1,E94,0)</f>
        <v>0</v>
      </c>
      <c r="J94" s="49">
        <f>IF(G94=1,F94,0)</f>
        <v>0</v>
      </c>
      <c r="L94" s="49">
        <f>IF(F94-E94&gt;0,1,0)</f>
        <v>0</v>
      </c>
    </row>
    <row r="95" spans="1:12" ht="12.75">
      <c r="A95" s="49">
        <f>IF(A94=12,1,A94+1)</f>
        <v>2</v>
      </c>
      <c r="B95" s="49">
        <f>IF(A94=12,B94+1,B94)</f>
        <v>8</v>
      </c>
      <c r="C95" s="51">
        <f>IF(B95&lt;=$E$5,E94*$B$5/12,0)</f>
        <v>65.45655727987113</v>
      </c>
      <c r="D95" s="51">
        <f>IF(B95&lt;=$E$5,E94*$B$6/12,0)</f>
        <v>16.364139319967784</v>
      </c>
      <c r="E95" s="51">
        <f>IF(B95&lt;=$E$5,E94+C95-D95,0)</f>
        <v>13140.40387393413</v>
      </c>
      <c r="F95" s="51">
        <f>IF(B95&lt;=$E$5,F94+F94*$E$6/12,0)</f>
        <v>12395.292830194903</v>
      </c>
      <c r="G95" s="49">
        <f>IF(A95&lt;12,0,IF(B95=$E$5,1,0))</f>
        <v>0</v>
      </c>
      <c r="I95" s="49">
        <f>IF(G95=1,E95,0)</f>
        <v>0</v>
      </c>
      <c r="J95" s="49">
        <f>IF(G95=1,F95,0)</f>
        <v>0</v>
      </c>
      <c r="L95" s="49">
        <f>IF(F95-E95&gt;0,1,0)</f>
        <v>0</v>
      </c>
    </row>
    <row r="96" spans="1:12" ht="12.75">
      <c r="A96" s="49">
        <f>IF(A95=12,1,A95+1)</f>
        <v>3</v>
      </c>
      <c r="B96" s="49">
        <f>IF(A95=12,B95+1,B95)</f>
        <v>8</v>
      </c>
      <c r="C96" s="51">
        <f>IF(B96&lt;=$E$5,E95*$B$5/12,0)</f>
        <v>65.70201936967065</v>
      </c>
      <c r="D96" s="51">
        <f>IF(B96&lt;=$E$5,E95*$B$6/12,0)</f>
        <v>16.425504842417663</v>
      </c>
      <c r="E96" s="51">
        <f>IF(B96&lt;=$E$5,E95+C96-D96,0)</f>
        <v>13189.680388461382</v>
      </c>
      <c r="F96" s="51">
        <f>IF(B96&lt;=$E$5,F95+F95*$E$6/12,0)</f>
        <v>12426.281062270391</v>
      </c>
      <c r="G96" s="49">
        <f>IF(A96&lt;12,0,IF(B96=$E$5,1,0))</f>
        <v>0</v>
      </c>
      <c r="I96" s="49">
        <f>IF(G96=1,E96,0)</f>
        <v>0</v>
      </c>
      <c r="J96" s="49">
        <f>IF(G96=1,F96,0)</f>
        <v>0</v>
      </c>
      <c r="L96" s="49">
        <f>IF(F96-E96&gt;0,1,0)</f>
        <v>0</v>
      </c>
    </row>
    <row r="97" spans="1:12" ht="12.75">
      <c r="A97" s="49">
        <f>IF(A96=12,1,A96+1)</f>
        <v>4</v>
      </c>
      <c r="B97" s="49">
        <f>IF(A96=12,B96+1,B96)</f>
        <v>8</v>
      </c>
      <c r="C97" s="51">
        <f>IF(B97&lt;=$E$5,E96*$B$5/12,0)</f>
        <v>65.94840194230692</v>
      </c>
      <c r="D97" s="51">
        <f>IF(B97&lt;=$E$5,E96*$B$6/12,0)</f>
        <v>16.48710048557673</v>
      </c>
      <c r="E97" s="51">
        <f>IF(B97&lt;=$E$5,E96+C97-D97,0)</f>
        <v>13239.141689918113</v>
      </c>
      <c r="F97" s="51">
        <f>IF(B97&lt;=$E$5,F96+F96*$E$6/12,0)</f>
        <v>12457.346764926067</v>
      </c>
      <c r="G97" s="49">
        <f>IF(A97&lt;12,0,IF(B97=$E$5,1,0))</f>
        <v>0</v>
      </c>
      <c r="I97" s="49">
        <f>IF(G97=1,E97,0)</f>
        <v>0</v>
      </c>
      <c r="J97" s="49">
        <f>IF(G97=1,F97,0)</f>
        <v>0</v>
      </c>
      <c r="L97" s="49">
        <f>IF(F97-E97&gt;0,1,0)</f>
        <v>0</v>
      </c>
    </row>
    <row r="98" spans="1:12" ht="12.75">
      <c r="A98" s="49">
        <f>IF(A97=12,1,A97+1)</f>
        <v>5</v>
      </c>
      <c r="B98" s="49">
        <f>IF(A97=12,B97+1,B97)</f>
        <v>8</v>
      </c>
      <c r="C98" s="51">
        <f>IF(B98&lt;=$E$5,E97*$B$5/12,0)</f>
        <v>66.19570844959055</v>
      </c>
      <c r="D98" s="51">
        <f>IF(B98&lt;=$E$5,E97*$B$6/12,0)</f>
        <v>16.54892711239764</v>
      </c>
      <c r="E98" s="51">
        <f>IF(B98&lt;=$E$5,E97+C98-D98,0)</f>
        <v>13288.788471255306</v>
      </c>
      <c r="F98" s="51">
        <f>IF(B98&lt;=$E$5,F97+F97*$E$6/12,0)</f>
        <v>12488.490131838382</v>
      </c>
      <c r="G98" s="49">
        <f>IF(A98&lt;12,0,IF(B98=$E$5,1,0))</f>
        <v>0</v>
      </c>
      <c r="I98" s="49">
        <f>IF(G98=1,E98,0)</f>
        <v>0</v>
      </c>
      <c r="J98" s="49">
        <f>IF(G98=1,F98,0)</f>
        <v>0</v>
      </c>
      <c r="L98" s="49">
        <f>IF(F98-E98&gt;0,1,0)</f>
        <v>0</v>
      </c>
    </row>
    <row r="99" spans="1:12" ht="12.75">
      <c r="A99" s="49">
        <f>IF(A98=12,1,A98+1)</f>
        <v>6</v>
      </c>
      <c r="B99" s="49">
        <f>IF(A98=12,B98+1,B98)</f>
        <v>8</v>
      </c>
      <c r="C99" s="51">
        <f>IF(B99&lt;=$E$5,E98*$B$5/12,0)</f>
        <v>66.44394235627652</v>
      </c>
      <c r="D99" s="51">
        <f>IF(B99&lt;=$E$5,E98*$B$6/12,0)</f>
        <v>16.61098558906913</v>
      </c>
      <c r="E99" s="51">
        <f>IF(B99&lt;=$E$5,E98+C99-D99,0)</f>
        <v>13338.621428022512</v>
      </c>
      <c r="F99" s="51">
        <f>IF(B99&lt;=$E$5,F98+F98*$E$6/12,0)</f>
        <v>12519.711357167978</v>
      </c>
      <c r="G99" s="49">
        <f>IF(A99&lt;12,0,IF(B99=$E$5,1,0))</f>
        <v>0</v>
      </c>
      <c r="I99" s="49">
        <f>IF(G99=1,E99,0)</f>
        <v>0</v>
      </c>
      <c r="J99" s="49">
        <f>IF(G99=1,F99,0)</f>
        <v>0</v>
      </c>
      <c r="L99" s="49">
        <f>IF(F99-E99&gt;0,1,0)</f>
        <v>0</v>
      </c>
    </row>
    <row r="100" spans="1:12" ht="12.75">
      <c r="A100" s="49">
        <f>IF(A99=12,1,A99+1)</f>
        <v>7</v>
      </c>
      <c r="B100" s="49">
        <f>IF(A99=12,B99+1,B99)</f>
        <v>8</v>
      </c>
      <c r="C100" s="51">
        <f>IF(B100&lt;=$E$5,E99*$B$5/12,0)</f>
        <v>66.69310714011256</v>
      </c>
      <c r="D100" s="51">
        <f>IF(B100&lt;=$E$5,E99*$B$6/12,0)</f>
        <v>16.67327678502814</v>
      </c>
      <c r="E100" s="51">
        <f>IF(B100&lt;=$E$5,E99+C100-D100,0)</f>
        <v>13388.641258377596</v>
      </c>
      <c r="F100" s="51">
        <f>IF(B100&lt;=$E$5,F99+F99*$E$6/12,0)</f>
        <v>12551.010635560899</v>
      </c>
      <c r="G100" s="49">
        <f>IF(A100&lt;12,0,IF(B100=$E$5,1,0))</f>
        <v>0</v>
      </c>
      <c r="I100" s="49">
        <f>IF(G100=1,E100,0)</f>
        <v>0</v>
      </c>
      <c r="J100" s="49">
        <f>IF(G100=1,F100,0)</f>
        <v>0</v>
      </c>
      <c r="L100" s="49">
        <f>IF(F100-E100&gt;0,1,0)</f>
        <v>0</v>
      </c>
    </row>
    <row r="101" spans="1:12" ht="12.75">
      <c r="A101" s="49">
        <f>IF(A100=12,1,A100+1)</f>
        <v>8</v>
      </c>
      <c r="B101" s="49">
        <f>IF(A100=12,B100+1,B100)</f>
        <v>8</v>
      </c>
      <c r="C101" s="51">
        <f>IF(B101&lt;=$E$5,E100*$B$5/12,0)</f>
        <v>66.94320629188798</v>
      </c>
      <c r="D101" s="51">
        <f>IF(B101&lt;=$E$5,E100*$B$6/12,0)</f>
        <v>16.735801572971994</v>
      </c>
      <c r="E101" s="51">
        <f>IF(B101&lt;=$E$5,E100+C101-D101,0)</f>
        <v>13438.848663096513</v>
      </c>
      <c r="F101" s="51">
        <f>IF(B101&lt;=$E$5,F100+F100*$E$6/12,0)</f>
        <v>12582.3881621498</v>
      </c>
      <c r="G101" s="49">
        <f>IF(A101&lt;12,0,IF(B101=$E$5,1,0))</f>
        <v>0</v>
      </c>
      <c r="I101" s="49">
        <f>IF(G101=1,E101,0)</f>
        <v>0</v>
      </c>
      <c r="J101" s="49">
        <f>IF(G101=1,F101,0)</f>
        <v>0</v>
      </c>
      <c r="L101" s="49">
        <f>IF(F101-E101&gt;0,1,0)</f>
        <v>0</v>
      </c>
    </row>
    <row r="102" spans="1:12" ht="12.75">
      <c r="A102" s="49">
        <f>IF(A101=12,1,A101+1)</f>
        <v>9</v>
      </c>
      <c r="B102" s="49">
        <f>IF(A101=12,B101+1,B101)</f>
        <v>8</v>
      </c>
      <c r="C102" s="51">
        <f>IF(B102&lt;=$E$5,E101*$B$5/12,0)</f>
        <v>67.19424331548255</v>
      </c>
      <c r="D102" s="51">
        <f>IF(B102&lt;=$E$5,E101*$B$6/12,0)</f>
        <v>16.798560828870638</v>
      </c>
      <c r="E102" s="51">
        <f>IF(B102&lt;=$E$5,E101+C102-D102,0)</f>
        <v>13489.244345583124</v>
      </c>
      <c r="F102" s="51">
        <f>IF(B102&lt;=$E$5,F101+F101*$E$6/12,0)</f>
        <v>12613.844132555176</v>
      </c>
      <c r="G102" s="49">
        <f>IF(A102&lt;12,0,IF(B102=$E$5,1,0))</f>
        <v>0</v>
      </c>
      <c r="I102" s="49">
        <f>IF(G102=1,E102,0)</f>
        <v>0</v>
      </c>
      <c r="J102" s="49">
        <f>IF(G102=1,F102,0)</f>
        <v>0</v>
      </c>
      <c r="L102" s="49">
        <f>IF(F102-E102&gt;0,1,0)</f>
        <v>0</v>
      </c>
    </row>
    <row r="103" spans="1:12" ht="12.75">
      <c r="A103" s="49">
        <f>IF(A102=12,1,A102+1)</f>
        <v>10</v>
      </c>
      <c r="B103" s="49">
        <f>IF(A102=12,B102+1,B102)</f>
        <v>8</v>
      </c>
      <c r="C103" s="51">
        <f>IF(B103&lt;=$E$5,E102*$B$5/12,0)</f>
        <v>67.44622172791561</v>
      </c>
      <c r="D103" s="51">
        <f>IF(B103&lt;=$E$5,E102*$B$6/12,0)</f>
        <v>16.861555431978903</v>
      </c>
      <c r="E103" s="51">
        <f>IF(B103&lt;=$E$5,E102+C103-D103,0)</f>
        <v>13539.829011879061</v>
      </c>
      <c r="F103" s="51">
        <f>IF(B103&lt;=$E$5,F102+F102*$E$6/12,0)</f>
        <v>12645.378742886563</v>
      </c>
      <c r="G103" s="49">
        <f>IF(A103&lt;12,0,IF(B103=$E$5,1,0))</f>
        <v>0</v>
      </c>
      <c r="I103" s="49">
        <f>IF(G103=1,E103,0)</f>
        <v>0</v>
      </c>
      <c r="J103" s="49">
        <f>IF(G103=1,F103,0)</f>
        <v>0</v>
      </c>
      <c r="L103" s="49">
        <f>IF(F103-E103&gt;0,1,0)</f>
        <v>0</v>
      </c>
    </row>
    <row r="104" spans="1:12" ht="12.75">
      <c r="A104" s="49">
        <f>IF(A103=12,1,A103+1)</f>
        <v>11</v>
      </c>
      <c r="B104" s="49">
        <f>IF(A103=12,B103+1,B103)</f>
        <v>8</v>
      </c>
      <c r="C104" s="51">
        <f>IF(B104&lt;=$E$5,E103*$B$5/12,0)</f>
        <v>67.6991450593953</v>
      </c>
      <c r="D104" s="51">
        <f>IF(B104&lt;=$E$5,E103*$B$6/12,0)</f>
        <v>16.924786264848827</v>
      </c>
      <c r="E104" s="51">
        <f>IF(B104&lt;=$E$5,E103+C104-D104,0)</f>
        <v>13590.603370673609</v>
      </c>
      <c r="F104" s="51">
        <f>IF(B104&lt;=$E$5,F103+F103*$E$6/12,0)</f>
        <v>12676.99218974378</v>
      </c>
      <c r="G104" s="49">
        <f>IF(A104&lt;12,0,IF(B104=$E$5,1,0))</f>
        <v>0</v>
      </c>
      <c r="I104" s="49">
        <f>IF(G104=1,E104,0)</f>
        <v>0</v>
      </c>
      <c r="J104" s="49">
        <f>IF(G104=1,F104,0)</f>
        <v>0</v>
      </c>
      <c r="L104" s="49">
        <f>IF(F104-E104&gt;0,1,0)</f>
        <v>0</v>
      </c>
    </row>
    <row r="105" spans="1:12" ht="12.75">
      <c r="A105" s="49">
        <f>IF(A104=12,1,A104+1)</f>
        <v>12</v>
      </c>
      <c r="B105" s="49">
        <f>IF(A104=12,B104+1,B104)</f>
        <v>8</v>
      </c>
      <c r="C105" s="51">
        <f>IF(B105&lt;=$E$5,E104*$B$5/12,0)</f>
        <v>67.95301685336804</v>
      </c>
      <c r="D105" s="51">
        <f>IF(B105&lt;=$E$5,E104*$B$6/12,0)</f>
        <v>16.98825421334201</v>
      </c>
      <c r="E105" s="51">
        <f>IF(B105&lt;=$E$5,E104+C105-D105,0)</f>
        <v>13641.568133313634</v>
      </c>
      <c r="F105" s="51">
        <f>IF(B105&lt;=$E$5,F104+F104*$E$6/12,0)</f>
        <v>12708.68467021814</v>
      </c>
      <c r="G105" s="49">
        <f>IF(A105&lt;12,0,IF(B105=$E$5,1,0))</f>
        <v>0</v>
      </c>
      <c r="I105" s="49">
        <f>IF(G105=1,E105,0)</f>
        <v>0</v>
      </c>
      <c r="J105" s="49">
        <f>IF(G105=1,F105,0)</f>
        <v>0</v>
      </c>
      <c r="L105" s="49">
        <f>IF(F105-E105&gt;0,1,0)</f>
        <v>0</v>
      </c>
    </row>
    <row r="106" spans="1:12" ht="12.75">
      <c r="A106" s="49">
        <f>IF(A105=12,1,A105+1)</f>
        <v>1</v>
      </c>
      <c r="B106" s="49">
        <f>IF(A105=12,B105+1,B105)</f>
        <v>9</v>
      </c>
      <c r="C106" s="51">
        <f>IF(B106&lt;=$E$5,E105*$B$5/12,0)</f>
        <v>68.20784066656817</v>
      </c>
      <c r="D106" s="51">
        <f>IF(B106&lt;=$E$5,E105*$B$6/12,0)</f>
        <v>17.051960166642044</v>
      </c>
      <c r="E106" s="51">
        <f>IF(B106&lt;=$E$5,E105+C106-D106,0)</f>
        <v>13692.72401381356</v>
      </c>
      <c r="F106" s="51">
        <f>IF(B106&lt;=$E$5,F105+F105*$E$6/12,0)</f>
        <v>12740.456381893684</v>
      </c>
      <c r="G106" s="49">
        <f>IF(A106&lt;12,0,IF(B106=$E$5,1,0))</f>
        <v>0</v>
      </c>
      <c r="I106" s="49">
        <f>IF(G106=1,E106,0)</f>
        <v>0</v>
      </c>
      <c r="J106" s="49">
        <f>IF(G106=1,F106,0)</f>
        <v>0</v>
      </c>
      <c r="L106" s="49">
        <f>IF(F106-E106&gt;0,1,0)</f>
        <v>0</v>
      </c>
    </row>
    <row r="107" spans="1:12" ht="12.75">
      <c r="A107" s="49">
        <f>IF(A106=12,1,A106+1)</f>
        <v>2</v>
      </c>
      <c r="B107" s="49">
        <f>IF(A106=12,B106+1,B106)</f>
        <v>9</v>
      </c>
      <c r="C107" s="51">
        <f>IF(B107&lt;=$E$5,E106*$B$5/12,0)</f>
        <v>68.4636200690678</v>
      </c>
      <c r="D107" s="51">
        <f>IF(B107&lt;=$E$5,E106*$B$6/12,0)</f>
        <v>17.11590501726695</v>
      </c>
      <c r="E107" s="51">
        <f>IF(B107&lt;=$E$5,E106+C107-D107,0)</f>
        <v>13744.071728865361</v>
      </c>
      <c r="F107" s="51">
        <f>IF(B107&lt;=$E$5,F106+F106*$E$6/12,0)</f>
        <v>12772.307522848418</v>
      </c>
      <c r="G107" s="49">
        <f>IF(A107&lt;12,0,IF(B107=$E$5,1,0))</f>
        <v>0</v>
      </c>
      <c r="I107" s="49">
        <f>IF(G107=1,E107,0)</f>
        <v>0</v>
      </c>
      <c r="J107" s="49">
        <f>IF(G107=1,F107,0)</f>
        <v>0</v>
      </c>
      <c r="L107" s="49">
        <f>IF(F107-E107&gt;0,1,0)</f>
        <v>0</v>
      </c>
    </row>
    <row r="108" spans="1:12" ht="12.75">
      <c r="A108" s="49">
        <f>IF(A107=12,1,A107+1)</f>
        <v>3</v>
      </c>
      <c r="B108" s="49">
        <f>IF(A107=12,B107+1,B107)</f>
        <v>9</v>
      </c>
      <c r="C108" s="51">
        <f>IF(B108&lt;=$E$5,E107*$B$5/12,0)</f>
        <v>68.72035864432681</v>
      </c>
      <c r="D108" s="51">
        <f>IF(B108&lt;=$E$5,E107*$B$6/12,0)</f>
        <v>17.180089661081702</v>
      </c>
      <c r="E108" s="51">
        <f>IF(B108&lt;=$E$5,E107+C108-D108,0)</f>
        <v>13795.611997848606</v>
      </c>
      <c r="F108" s="51">
        <f>IF(B108&lt;=$E$5,F107+F107*$E$6/12,0)</f>
        <v>12804.238291655538</v>
      </c>
      <c r="G108" s="49">
        <f>IF(A108&lt;12,0,IF(B108=$E$5,1,0))</f>
        <v>0</v>
      </c>
      <c r="I108" s="49">
        <f>IF(G108=1,E108,0)</f>
        <v>0</v>
      </c>
      <c r="J108" s="49">
        <f>IF(G108=1,F108,0)</f>
        <v>0</v>
      </c>
      <c r="L108" s="49">
        <f>IF(F108-E108&gt;0,1,0)</f>
        <v>0</v>
      </c>
    </row>
    <row r="109" spans="1:12" ht="12.75">
      <c r="A109" s="49">
        <f>IF(A108=12,1,A108+1)</f>
        <v>4</v>
      </c>
      <c r="B109" s="49">
        <f>IF(A108=12,B108+1,B108)</f>
        <v>9</v>
      </c>
      <c r="C109" s="51">
        <f>IF(B109&lt;=$E$5,E108*$B$5/12,0)</f>
        <v>68.97805998924302</v>
      </c>
      <c r="D109" s="51">
        <f>IF(B109&lt;=$E$5,E108*$B$6/12,0)</f>
        <v>17.244514997310755</v>
      </c>
      <c r="E109" s="51">
        <f>IF(B109&lt;=$E$5,E108+C109-D109,0)</f>
        <v>13847.34554284054</v>
      </c>
      <c r="F109" s="51">
        <f>IF(B109&lt;=$E$5,F108+F108*$E$6/12,0)</f>
        <v>12836.248887384676</v>
      </c>
      <c r="G109" s="49">
        <f>IF(A109&lt;12,0,IF(B109=$E$5,1,0))</f>
        <v>0</v>
      </c>
      <c r="I109" s="49">
        <f>IF(G109=1,E109,0)</f>
        <v>0</v>
      </c>
      <c r="J109" s="49">
        <f>IF(G109=1,F109,0)</f>
        <v>0</v>
      </c>
      <c r="L109" s="49">
        <f>IF(F109-E109&gt;0,1,0)</f>
        <v>0</v>
      </c>
    </row>
    <row r="110" spans="1:12" ht="12.75">
      <c r="A110" s="49">
        <f>IF(A109=12,1,A109+1)</f>
        <v>5</v>
      </c>
      <c r="B110" s="49">
        <f>IF(A109=12,B109+1,B109)</f>
        <v>9</v>
      </c>
      <c r="C110" s="51">
        <f>IF(B110&lt;=$E$5,E109*$B$5/12,0)</f>
        <v>69.2367277142027</v>
      </c>
      <c r="D110" s="51">
        <f>IF(B110&lt;=$E$5,E109*$B$6/12,0)</f>
        <v>17.309181928550675</v>
      </c>
      <c r="E110" s="51">
        <f>IF(B110&lt;=$E$5,E109+C110-D110,0)</f>
        <v>13899.27308862619</v>
      </c>
      <c r="F110" s="51">
        <f>IF(B110&lt;=$E$5,F109+F109*$E$6/12,0)</f>
        <v>12868.339509603138</v>
      </c>
      <c r="G110" s="49">
        <f>IF(A110&lt;12,0,IF(B110=$E$5,1,0))</f>
        <v>0</v>
      </c>
      <c r="I110" s="49">
        <f>IF(G110=1,E110,0)</f>
        <v>0</v>
      </c>
      <c r="J110" s="49">
        <f>IF(G110=1,F110,0)</f>
        <v>0</v>
      </c>
      <c r="L110" s="49">
        <f>IF(F110-E110&gt;0,1,0)</f>
        <v>0</v>
      </c>
    </row>
    <row r="111" spans="1:12" ht="12.75">
      <c r="A111" s="49">
        <f>IF(A110=12,1,A110+1)</f>
        <v>6</v>
      </c>
      <c r="B111" s="49">
        <f>IF(A110=12,B110+1,B110)</f>
        <v>9</v>
      </c>
      <c r="C111" s="51">
        <f>IF(B111&lt;=$E$5,E110*$B$5/12,0)</f>
        <v>69.49636544313095</v>
      </c>
      <c r="D111" s="51">
        <f>IF(B111&lt;=$E$5,E110*$B$6/12,0)</f>
        <v>17.37409136078274</v>
      </c>
      <c r="E111" s="51">
        <f>IF(B111&lt;=$E$5,E110+C111-D111,0)</f>
        <v>13951.395362708538</v>
      </c>
      <c r="F111" s="51">
        <f>IF(B111&lt;=$E$5,F110+F110*$E$6/12,0)</f>
        <v>12900.510358377145</v>
      </c>
      <c r="G111" s="49">
        <f>IF(A111&lt;12,0,IF(B111=$E$5,1,0))</f>
        <v>0</v>
      </c>
      <c r="I111" s="49">
        <f>IF(G111=1,E111,0)</f>
        <v>0</v>
      </c>
      <c r="J111" s="49">
        <f>IF(G111=1,F111,0)</f>
        <v>0</v>
      </c>
      <c r="L111" s="49">
        <f>IF(F111-E111&gt;0,1,0)</f>
        <v>0</v>
      </c>
    </row>
    <row r="112" spans="1:12" ht="12.75">
      <c r="A112" s="49">
        <f>IF(A111=12,1,A111+1)</f>
        <v>7</v>
      </c>
      <c r="B112" s="49">
        <f>IF(A111=12,B111+1,B111)</f>
        <v>9</v>
      </c>
      <c r="C112" s="51">
        <f>IF(B112&lt;=$E$5,E111*$B$5/12,0)</f>
        <v>69.75697681354269</v>
      </c>
      <c r="D112" s="51">
        <f>IF(B112&lt;=$E$5,E111*$B$6/12,0)</f>
        <v>17.439244203385673</v>
      </c>
      <c r="E112" s="51">
        <f>IF(B112&lt;=$E$5,E111+C112-D112,0)</f>
        <v>14003.713095318695</v>
      </c>
      <c r="F112" s="51">
        <f>IF(B112&lt;=$E$5,F111+F111*$E$6/12,0)</f>
        <v>12932.761634273089</v>
      </c>
      <c r="G112" s="49">
        <f>IF(A112&lt;12,0,IF(B112=$E$5,1,0))</f>
        <v>0</v>
      </c>
      <c r="I112" s="49">
        <f>IF(G112=1,E112,0)</f>
        <v>0</v>
      </c>
      <c r="J112" s="49">
        <f>IF(G112=1,F112,0)</f>
        <v>0</v>
      </c>
      <c r="L112" s="49">
        <f>IF(F112-E112&gt;0,1,0)</f>
        <v>0</v>
      </c>
    </row>
    <row r="113" spans="1:12" ht="12.75">
      <c r="A113" s="49">
        <f>IF(A112=12,1,A112+1)</f>
        <v>8</v>
      </c>
      <c r="B113" s="49">
        <f>IF(A112=12,B112+1,B112)</f>
        <v>9</v>
      </c>
      <c r="C113" s="51">
        <f>IF(B113&lt;=$E$5,E112*$B$5/12,0)</f>
        <v>70.01856547659348</v>
      </c>
      <c r="D113" s="51">
        <f>IF(B113&lt;=$E$5,E112*$B$6/12,0)</f>
        <v>17.50464136914837</v>
      </c>
      <c r="E113" s="51">
        <f>IF(B113&lt;=$E$5,E112+C113-D113,0)</f>
        <v>14056.22701942614</v>
      </c>
      <c r="F113" s="51">
        <f>IF(B113&lt;=$E$5,F112+F112*$E$6/12,0)</f>
        <v>12965.093538358771</v>
      </c>
      <c r="G113" s="49">
        <f>IF(A113&lt;12,0,IF(B113=$E$5,1,0))</f>
        <v>0</v>
      </c>
      <c r="I113" s="49">
        <f>IF(G113=1,E113,0)</f>
        <v>0</v>
      </c>
      <c r="J113" s="49">
        <f>IF(G113=1,F113,0)</f>
        <v>0</v>
      </c>
      <c r="L113" s="49">
        <f>IF(F113-E113&gt;0,1,0)</f>
        <v>0</v>
      </c>
    </row>
    <row r="114" spans="1:12" ht="12.75">
      <c r="A114" s="49">
        <f>IF(A113=12,1,A113+1)</f>
        <v>9</v>
      </c>
      <c r="B114" s="49">
        <f>IF(A113=12,B113+1,B113)</f>
        <v>9</v>
      </c>
      <c r="C114" s="51">
        <f>IF(B114&lt;=$E$5,E113*$B$5/12,0)</f>
        <v>70.2811350971307</v>
      </c>
      <c r="D114" s="51">
        <f>IF(B114&lt;=$E$5,E113*$B$6/12,0)</f>
        <v>17.570283774282675</v>
      </c>
      <c r="E114" s="51">
        <f>IF(B114&lt;=$E$5,E113+C114-D114,0)</f>
        <v>14108.937870748989</v>
      </c>
      <c r="F114" s="51">
        <f>IF(B114&lt;=$E$5,F113+F113*$E$6/12,0)</f>
        <v>12997.506272204668</v>
      </c>
      <c r="G114" s="49">
        <f>IF(A114&lt;12,0,IF(B114=$E$5,1,0))</f>
        <v>0</v>
      </c>
      <c r="I114" s="49">
        <f>IF(G114=1,E114,0)</f>
        <v>0</v>
      </c>
      <c r="J114" s="49">
        <f>IF(G114=1,F114,0)</f>
        <v>0</v>
      </c>
      <c r="L114" s="49">
        <f>IF(F114-E114&gt;0,1,0)</f>
        <v>0</v>
      </c>
    </row>
    <row r="115" spans="1:12" ht="12.75">
      <c r="A115" s="49">
        <f>IF(A114=12,1,A114+1)</f>
        <v>10</v>
      </c>
      <c r="B115" s="49">
        <f>IF(A114=12,B114+1,B114)</f>
        <v>9</v>
      </c>
      <c r="C115" s="51">
        <f>IF(B115&lt;=$E$5,E114*$B$5/12,0)</f>
        <v>70.54468935374494</v>
      </c>
      <c r="D115" s="51">
        <f>IF(B115&lt;=$E$5,E114*$B$6/12,0)</f>
        <v>17.636172338436236</v>
      </c>
      <c r="E115" s="51">
        <f>IF(B115&lt;=$E$5,E114+C115-D115,0)</f>
        <v>14161.846387764297</v>
      </c>
      <c r="F115" s="51">
        <f>IF(B115&lt;=$E$5,F114+F114*$E$6/12,0)</f>
        <v>13030.00003788518</v>
      </c>
      <c r="G115" s="49">
        <f>IF(A115&lt;12,0,IF(B115=$E$5,1,0))</f>
        <v>0</v>
      </c>
      <c r="I115" s="49">
        <f>IF(G115=1,E115,0)</f>
        <v>0</v>
      </c>
      <c r="J115" s="49">
        <f>IF(G115=1,F115,0)</f>
        <v>0</v>
      </c>
      <c r="L115" s="49">
        <f>IF(F115-E115&gt;0,1,0)</f>
        <v>0</v>
      </c>
    </row>
    <row r="116" spans="1:12" ht="12.75">
      <c r="A116" s="49">
        <f>IF(A115=12,1,A115+1)</f>
        <v>11</v>
      </c>
      <c r="B116" s="49">
        <f>IF(A115=12,B115+1,B115)</f>
        <v>9</v>
      </c>
      <c r="C116" s="51">
        <f>IF(B116&lt;=$E$5,E115*$B$5/12,0)</f>
        <v>70.80923193882148</v>
      </c>
      <c r="D116" s="51">
        <f>IF(B116&lt;=$E$5,E115*$B$6/12,0)</f>
        <v>17.70230798470537</v>
      </c>
      <c r="E116" s="51">
        <f>IF(B116&lt;=$E$5,E115+C116-D116,0)</f>
        <v>14214.953311718413</v>
      </c>
      <c r="F116" s="51">
        <f>IF(B116&lt;=$E$5,F115+F115*$E$6/12,0)</f>
        <v>13062.575037979894</v>
      </c>
      <c r="G116" s="49">
        <f>IF(A116&lt;12,0,IF(B116=$E$5,1,0))</f>
        <v>0</v>
      </c>
      <c r="I116" s="49">
        <f>IF(G116=1,E116,0)</f>
        <v>0</v>
      </c>
      <c r="J116" s="49">
        <f>IF(G116=1,F116,0)</f>
        <v>0</v>
      </c>
      <c r="L116" s="49">
        <f>IF(F116-E116&gt;0,1,0)</f>
        <v>0</v>
      </c>
    </row>
    <row r="117" spans="1:12" ht="12.75">
      <c r="A117" s="49">
        <f>IF(A116=12,1,A116+1)</f>
        <v>12</v>
      </c>
      <c r="B117" s="49">
        <f>IF(A116=12,B116+1,B116)</f>
        <v>9</v>
      </c>
      <c r="C117" s="51">
        <f>IF(B117&lt;=$E$5,E116*$B$5/12,0)</f>
        <v>71.07476655859206</v>
      </c>
      <c r="D117" s="51">
        <f>IF(B117&lt;=$E$5,E116*$B$6/12,0)</f>
        <v>17.768691639648015</v>
      </c>
      <c r="E117" s="51">
        <f>IF(B117&lt;=$E$5,E116+C117-D117,0)</f>
        <v>14268.259386637355</v>
      </c>
      <c r="F117" s="51">
        <f>IF(B117&lt;=$E$5,F116+F116*$E$6/12,0)</f>
        <v>13095.231475574843</v>
      </c>
      <c r="G117" s="49">
        <f>IF(A117&lt;12,0,IF(B117=$E$5,1,0))</f>
        <v>0</v>
      </c>
      <c r="I117" s="49">
        <f>IF(G117=1,E117,0)</f>
        <v>0</v>
      </c>
      <c r="J117" s="49">
        <f>IF(G117=1,F117,0)</f>
        <v>0</v>
      </c>
      <c r="L117" s="49">
        <f>IF(F117-E117&gt;0,1,0)</f>
        <v>0</v>
      </c>
    </row>
    <row r="118" spans="1:12" ht="12.75">
      <c r="A118" s="49">
        <f>IF(A117=12,1,A117+1)</f>
        <v>1</v>
      </c>
      <c r="B118" s="49">
        <f>IF(A117=12,B117+1,B117)</f>
        <v>10</v>
      </c>
      <c r="C118" s="51">
        <f>IF(B118&lt;=$E$5,E117*$B$5/12,0)</f>
        <v>71.34129693318677</v>
      </c>
      <c r="D118" s="51">
        <f>IF(B118&lt;=$E$5,E117*$B$6/12,0)</f>
        <v>17.835324233296692</v>
      </c>
      <c r="E118" s="51">
        <f>IF(B118&lt;=$E$5,E117+C118-D118,0)</f>
        <v>14321.765359337247</v>
      </c>
      <c r="F118" s="51">
        <f>IF(B118&lt;=$E$5,F117+F117*$E$6/12,0)</f>
        <v>13127.96955426378</v>
      </c>
      <c r="G118" s="49">
        <f>IF(A118&lt;12,0,IF(B118=$E$5,1,0))</f>
        <v>0</v>
      </c>
      <c r="I118" s="49">
        <f>IF(G118=1,E118,0)</f>
        <v>0</v>
      </c>
      <c r="J118" s="49">
        <f>IF(G118=1,F118,0)</f>
        <v>0</v>
      </c>
      <c r="L118" s="49">
        <f>IF(F118-E118&gt;0,1,0)</f>
        <v>0</v>
      </c>
    </row>
    <row r="119" spans="1:12" ht="12.75">
      <c r="A119" s="49">
        <f>IF(A118=12,1,A118+1)</f>
        <v>2</v>
      </c>
      <c r="B119" s="49">
        <f>IF(A118=12,B118+1,B118)</f>
        <v>10</v>
      </c>
      <c r="C119" s="51">
        <f>IF(B119&lt;=$E$5,E118*$B$5/12,0)</f>
        <v>71.60882679668623</v>
      </c>
      <c r="D119" s="51">
        <f>IF(B119&lt;=$E$5,E118*$B$6/12,0)</f>
        <v>17.902206699171558</v>
      </c>
      <c r="E119" s="51">
        <f>IF(B119&lt;=$E$5,E118+C119-D119,0)</f>
        <v>14375.471979434762</v>
      </c>
      <c r="F119" s="51">
        <f>IF(B119&lt;=$E$5,F118+F118*$E$6/12,0)</f>
        <v>13160.78947814944</v>
      </c>
      <c r="G119" s="49">
        <f>IF(A119&lt;12,0,IF(B119=$E$5,1,0))</f>
        <v>0</v>
      </c>
      <c r="I119" s="49">
        <f>IF(G119=1,E119,0)</f>
        <v>0</v>
      </c>
      <c r="J119" s="49">
        <f>IF(G119=1,F119,0)</f>
        <v>0</v>
      </c>
      <c r="L119" s="49">
        <f>IF(F119-E119&gt;0,1,0)</f>
        <v>0</v>
      </c>
    </row>
    <row r="120" spans="1:12" ht="12.75">
      <c r="A120" s="49">
        <f>IF(A119=12,1,A119+1)</f>
        <v>3</v>
      </c>
      <c r="B120" s="49">
        <f>IF(A119=12,B119+1,B119)</f>
        <v>10</v>
      </c>
      <c r="C120" s="51">
        <f>IF(B120&lt;=$E$5,E119*$B$5/12,0)</f>
        <v>71.8773598971738</v>
      </c>
      <c r="D120" s="51">
        <f>IF(B120&lt;=$E$5,E119*$B$6/12,0)</f>
        <v>17.96933997429345</v>
      </c>
      <c r="E120" s="51">
        <f>IF(B120&lt;=$E$5,E119+C120-D120,0)</f>
        <v>14429.379999357641</v>
      </c>
      <c r="F120" s="51">
        <f>IF(B120&lt;=$E$5,F119+F119*$E$6/12,0)</f>
        <v>13193.691451844814</v>
      </c>
      <c r="G120" s="49">
        <f>IF(A120&lt;12,0,IF(B120=$E$5,1,0))</f>
        <v>0</v>
      </c>
      <c r="I120" s="49">
        <f>IF(G120=1,E120,0)</f>
        <v>0</v>
      </c>
      <c r="J120" s="49">
        <f>IF(G120=1,F120,0)</f>
        <v>0</v>
      </c>
      <c r="L120" s="49">
        <f>IF(F120-E120&gt;0,1,0)</f>
        <v>0</v>
      </c>
    </row>
    <row r="121" spans="1:12" ht="12.75">
      <c r="A121" s="49">
        <f>IF(A120=12,1,A120+1)</f>
        <v>4</v>
      </c>
      <c r="B121" s="49">
        <f>IF(A120=12,B120+1,B120)</f>
        <v>10</v>
      </c>
      <c r="C121" s="51">
        <f>IF(B121&lt;=$E$5,E120*$B$5/12,0)</f>
        <v>72.1468999967882</v>
      </c>
      <c r="D121" s="51">
        <f>IF(B121&lt;=$E$5,E120*$B$6/12,0)</f>
        <v>18.03672499919705</v>
      </c>
      <c r="E121" s="51">
        <f>IF(B121&lt;=$E$5,E120+C121-D121,0)</f>
        <v>14483.490174355231</v>
      </c>
      <c r="F121" s="51">
        <f>IF(B121&lt;=$E$5,F120+F120*$E$6/12,0)</f>
        <v>13226.675680474425</v>
      </c>
      <c r="G121" s="49">
        <f>IF(A121&lt;12,0,IF(B121=$E$5,1,0))</f>
        <v>0</v>
      </c>
      <c r="I121" s="49">
        <f>IF(G121=1,E121,0)</f>
        <v>0</v>
      </c>
      <c r="J121" s="49">
        <f>IF(G121=1,F121,0)</f>
        <v>0</v>
      </c>
      <c r="L121" s="49">
        <f>IF(F121-E121&gt;0,1,0)</f>
        <v>0</v>
      </c>
    </row>
    <row r="122" spans="1:12" ht="12.75">
      <c r="A122" s="49">
        <f>IF(A121=12,1,A121+1)</f>
        <v>5</v>
      </c>
      <c r="B122" s="49">
        <f>IF(A121=12,B121+1,B121)</f>
        <v>10</v>
      </c>
      <c r="C122" s="51">
        <f>IF(B122&lt;=$E$5,E121*$B$5/12,0)</f>
        <v>72.41745087177615</v>
      </c>
      <c r="D122" s="51">
        <f>IF(B122&lt;=$E$5,E121*$B$6/12,0)</f>
        <v>18.10436271794404</v>
      </c>
      <c r="E122" s="51">
        <f>IF(B122&lt;=$E$5,E121+C122-D122,0)</f>
        <v>14537.803262509064</v>
      </c>
      <c r="F122" s="51">
        <f>IF(B122&lt;=$E$5,F121+F121*$E$6/12,0)</f>
        <v>13259.742369675612</v>
      </c>
      <c r="G122" s="49">
        <f>IF(A122&lt;12,0,IF(B122=$E$5,1,0))</f>
        <v>0</v>
      </c>
      <c r="I122" s="49">
        <f>IF(G122=1,E122,0)</f>
        <v>0</v>
      </c>
      <c r="J122" s="49">
        <f>IF(G122=1,F122,0)</f>
        <v>0</v>
      </c>
      <c r="L122" s="49">
        <f>IF(F122-E122&gt;0,1,0)</f>
        <v>0</v>
      </c>
    </row>
    <row r="123" spans="1:12" ht="12.75">
      <c r="A123" s="49">
        <f>IF(A122=12,1,A122+1)</f>
        <v>6</v>
      </c>
      <c r="B123" s="49">
        <f>IF(A122=12,B122+1,B122)</f>
        <v>10</v>
      </c>
      <c r="C123" s="51">
        <f>IF(B123&lt;=$E$5,E122*$B$5/12,0)</f>
        <v>72.68901631254532</v>
      </c>
      <c r="D123" s="51">
        <f>IF(B123&lt;=$E$5,E122*$B$6/12,0)</f>
        <v>18.17225407813633</v>
      </c>
      <c r="E123" s="51">
        <f>IF(B123&lt;=$E$5,E122+C123-D123,0)</f>
        <v>14592.320024743472</v>
      </c>
      <c r="F123" s="51">
        <f>IF(B123&lt;=$E$5,F122+F122*$E$6/12,0)</f>
        <v>13292.891725599802</v>
      </c>
      <c r="G123" s="49">
        <f>IF(A123&lt;12,0,IF(B123=$E$5,1,0))</f>
        <v>0</v>
      </c>
      <c r="I123" s="49">
        <f>IF(G123=1,E123,0)</f>
        <v>0</v>
      </c>
      <c r="J123" s="49">
        <f>IF(G123=1,F123,0)</f>
        <v>0</v>
      </c>
      <c r="L123" s="49">
        <f>IF(F123-E123&gt;0,1,0)</f>
        <v>0</v>
      </c>
    </row>
    <row r="124" spans="1:12" ht="12.75">
      <c r="A124" s="49">
        <f>IF(A123=12,1,A123+1)</f>
        <v>7</v>
      </c>
      <c r="B124" s="49">
        <f>IF(A123=12,B123+1,B123)</f>
        <v>10</v>
      </c>
      <c r="C124" s="51">
        <f>IF(B124&lt;=$E$5,E123*$B$5/12,0)</f>
        <v>72.96160012371736</v>
      </c>
      <c r="D124" s="51">
        <f>IF(B124&lt;=$E$5,E123*$B$6/12,0)</f>
        <v>18.24040003092934</v>
      </c>
      <c r="E124" s="51">
        <f>IF(B124&lt;=$E$5,E123+C124-D124,0)</f>
        <v>14647.04122483626</v>
      </c>
      <c r="F124" s="51">
        <f>IF(B124&lt;=$E$5,F123+F123*$E$6/12,0)</f>
        <v>13326.1239549138</v>
      </c>
      <c r="G124" s="49">
        <f>IF(A124&lt;12,0,IF(B124=$E$5,1,0))</f>
        <v>0</v>
      </c>
      <c r="I124" s="49">
        <f>IF(G124=1,E124,0)</f>
        <v>0</v>
      </c>
      <c r="J124" s="49">
        <f>IF(G124=1,F124,0)</f>
        <v>0</v>
      </c>
      <c r="L124" s="49">
        <f>IF(F124-E124&gt;0,1,0)</f>
        <v>0</v>
      </c>
    </row>
    <row r="125" spans="1:12" ht="12.75">
      <c r="A125" s="49">
        <f>IF(A124=12,1,A124+1)</f>
        <v>8</v>
      </c>
      <c r="B125" s="49">
        <f>IF(A124=12,B124+1,B124)</f>
        <v>10</v>
      </c>
      <c r="C125" s="51">
        <f>IF(B125&lt;=$E$5,E124*$B$5/12,0)</f>
        <v>73.2352061241813</v>
      </c>
      <c r="D125" s="51">
        <f>IF(B125&lt;=$E$5,E124*$B$6/12,0)</f>
        <v>18.308801531045326</v>
      </c>
      <c r="E125" s="51">
        <f>IF(B125&lt;=$E$5,E124+C125-D125,0)</f>
        <v>14701.967629429397</v>
      </c>
      <c r="F125" s="51">
        <f>IF(B125&lt;=$E$5,F124+F124*$E$6/12,0)</f>
        <v>13359.439264801085</v>
      </c>
      <c r="G125" s="49">
        <f>IF(A125&lt;12,0,IF(B125=$E$5,1,0))</f>
        <v>0</v>
      </c>
      <c r="I125" s="49">
        <f>IF(G125=1,E125,0)</f>
        <v>0</v>
      </c>
      <c r="J125" s="49">
        <f>IF(G125=1,F125,0)</f>
        <v>0</v>
      </c>
      <c r="L125" s="49">
        <f>IF(F125-E125&gt;0,1,0)</f>
        <v>0</v>
      </c>
    </row>
    <row r="126" spans="1:12" ht="12.75">
      <c r="A126" s="49">
        <f>IF(A125=12,1,A125+1)</f>
        <v>9</v>
      </c>
      <c r="B126" s="49">
        <f>IF(A125=12,B125+1,B125)</f>
        <v>10</v>
      </c>
      <c r="C126" s="51">
        <f>IF(B126&lt;=$E$5,E125*$B$5/12,0)</f>
        <v>73.50983814714698</v>
      </c>
      <c r="D126" s="51">
        <f>IF(B126&lt;=$E$5,E125*$B$6/12,0)</f>
        <v>18.377459536786745</v>
      </c>
      <c r="E126" s="51">
        <f>IF(B126&lt;=$E$5,E125+C126-D126,0)</f>
        <v>14757.100008039757</v>
      </c>
      <c r="F126" s="51">
        <f>IF(B126&lt;=$E$5,F125+F125*$E$6/12,0)</f>
        <v>13392.837862963088</v>
      </c>
      <c r="G126" s="49">
        <f>IF(A126&lt;12,0,IF(B126=$E$5,1,0))</f>
        <v>0</v>
      </c>
      <c r="I126" s="49">
        <f>IF(G126=1,E126,0)</f>
        <v>0</v>
      </c>
      <c r="J126" s="49">
        <f>IF(G126=1,F126,0)</f>
        <v>0</v>
      </c>
      <c r="L126" s="49">
        <f>IF(F126-E126&gt;0,1,0)</f>
        <v>0</v>
      </c>
    </row>
    <row r="127" spans="1:12" ht="12.75">
      <c r="A127" s="49">
        <f>IF(A126=12,1,A126+1)</f>
        <v>10</v>
      </c>
      <c r="B127" s="49">
        <f>IF(A126=12,B126+1,B126)</f>
        <v>10</v>
      </c>
      <c r="C127" s="51">
        <f>IF(B127&lt;=$E$5,E126*$B$5/12,0)</f>
        <v>73.78550004019878</v>
      </c>
      <c r="D127" s="51">
        <f>IF(B127&lt;=$E$5,E126*$B$6/12,0)</f>
        <v>18.446375010049696</v>
      </c>
      <c r="E127" s="51">
        <f>IF(B127&lt;=$E$5,E126+C127-D127,0)</f>
        <v>14812.439133069907</v>
      </c>
      <c r="F127" s="51">
        <f>IF(B127&lt;=$E$5,F126+F126*$E$6/12,0)</f>
        <v>13426.319957620495</v>
      </c>
      <c r="G127" s="49">
        <f>IF(A127&lt;12,0,IF(B127=$E$5,1,0))</f>
        <v>0</v>
      </c>
      <c r="I127" s="49">
        <f>IF(G127=1,E127,0)</f>
        <v>0</v>
      </c>
      <c r="J127" s="49">
        <f>IF(G127=1,F127,0)</f>
        <v>0</v>
      </c>
      <c r="L127" s="49">
        <f>IF(F127-E127&gt;0,1,0)</f>
        <v>0</v>
      </c>
    </row>
    <row r="128" spans="1:12" ht="12.75">
      <c r="A128" s="49">
        <f>IF(A127=12,1,A127+1)</f>
        <v>11</v>
      </c>
      <c r="B128" s="49">
        <f>IF(A127=12,B127+1,B127)</f>
        <v>10</v>
      </c>
      <c r="C128" s="51">
        <f>IF(B128&lt;=$E$5,E127*$B$5/12,0)</f>
        <v>74.06219566534953</v>
      </c>
      <c r="D128" s="51">
        <f>IF(B128&lt;=$E$5,E127*$B$6/12,0)</f>
        <v>18.515548916337384</v>
      </c>
      <c r="E128" s="51">
        <f>IF(B128&lt;=$E$5,E127+C128-D128,0)</f>
        <v>14867.98577981892</v>
      </c>
      <c r="F128" s="51">
        <f>IF(B128&lt;=$E$5,F127+F127*$E$6/12,0)</f>
        <v>13459.885757514547</v>
      </c>
      <c r="G128" s="49">
        <f>IF(A128&lt;12,0,IF(B128=$E$5,1,0))</f>
        <v>0</v>
      </c>
      <c r="I128" s="49">
        <f>IF(G128=1,E128,0)</f>
        <v>0</v>
      </c>
      <c r="J128" s="49">
        <f>IF(G128=1,F128,0)</f>
        <v>0</v>
      </c>
      <c r="L128" s="49">
        <f>IF(F128-E128&gt;0,1,0)</f>
        <v>0</v>
      </c>
    </row>
    <row r="129" spans="1:12" ht="12.75">
      <c r="A129" s="49">
        <f>IF(A128=12,1,A128+1)</f>
        <v>12</v>
      </c>
      <c r="B129" s="49">
        <f>IF(A128=12,B128+1,B128)</f>
        <v>10</v>
      </c>
      <c r="C129" s="51">
        <f>IF(B129&lt;=$E$5,E128*$B$5/12,0)</f>
        <v>74.3399288990946</v>
      </c>
      <c r="D129" s="51">
        <f>IF(B129&lt;=$E$5,E128*$B$6/12,0)</f>
        <v>18.58498222477365</v>
      </c>
      <c r="E129" s="51">
        <f>IF(B129&lt;=$E$5,E128+C129-D129,0)</f>
        <v>14923.740726493243</v>
      </c>
      <c r="F129" s="51">
        <f>IF(B129&lt;=$E$5,F128+F128*$E$6/12,0)</f>
        <v>13493.535471908333</v>
      </c>
      <c r="G129" s="49">
        <f>IF(A129&lt;12,0,IF(B129=$E$5,1,0))</f>
        <v>1</v>
      </c>
      <c r="I129" s="51">
        <f>IF(G129=1,E129,0)</f>
        <v>14923.740726493243</v>
      </c>
      <c r="J129" s="51">
        <f>IF(G129=1,F129,0)</f>
        <v>13493.535471908333</v>
      </c>
      <c r="L129" s="49">
        <f>IF(F129-E129&gt;0,1,0)</f>
        <v>0</v>
      </c>
    </row>
    <row r="130" spans="1:12" ht="12.75">
      <c r="A130" s="49">
        <f>IF(A129=12,1,A129+1)</f>
        <v>1</v>
      </c>
      <c r="B130" s="49">
        <f>IF(A129=12,B129+1,B129)</f>
        <v>11</v>
      </c>
      <c r="C130" s="49">
        <f>IF(B130&lt;=$E$5,E129*$B$5/12,0)</f>
        <v>0</v>
      </c>
      <c r="D130" s="49">
        <f>IF(B130&lt;=$E$5,E129*$B$6/12,0)</f>
        <v>0</v>
      </c>
      <c r="E130" s="49">
        <f>IF(B130&lt;=$E$5,E129+C130-D130,0)</f>
        <v>0</v>
      </c>
      <c r="F130" s="49">
        <f>IF(B130&lt;=$E$5,F129+F129*$E$6/12,0)</f>
        <v>0</v>
      </c>
      <c r="G130" s="49">
        <f>IF(A130&lt;12,0,IF(B130=$E$5,1,0))</f>
        <v>0</v>
      </c>
      <c r="I130" s="49">
        <f>IF(G130=1,E130,0)</f>
        <v>0</v>
      </c>
      <c r="J130" s="49">
        <f>IF(G130=1,F130,0)</f>
        <v>0</v>
      </c>
      <c r="L130" s="49">
        <f>IF(F130-E130&gt;0,1,0)</f>
        <v>0</v>
      </c>
    </row>
    <row r="131" spans="1:12" ht="12.75">
      <c r="A131" s="49">
        <f>IF(A130=12,1,A130+1)</f>
        <v>2</v>
      </c>
      <c r="B131" s="49">
        <f>IF(A130=12,B130+1,B130)</f>
        <v>11</v>
      </c>
      <c r="C131" s="49">
        <f>IF(B131&lt;=$E$5,E130*$B$5/12,0)</f>
        <v>0</v>
      </c>
      <c r="D131" s="49">
        <f>IF(B131&lt;=$E$5,E130*$B$6/12,0)</f>
        <v>0</v>
      </c>
      <c r="E131" s="49">
        <f>IF(B131&lt;=$E$5,E130+C131-D131,0)</f>
        <v>0</v>
      </c>
      <c r="F131" s="49">
        <f>IF(B131&lt;=$E$5,F130+F130*$E$6/12,0)</f>
        <v>0</v>
      </c>
      <c r="G131" s="49">
        <f>IF(A131&lt;12,0,IF(B131=$E$5,1,0))</f>
        <v>0</v>
      </c>
      <c r="I131" s="49">
        <f>IF(G131=1,E131,0)</f>
        <v>0</v>
      </c>
      <c r="J131" s="49">
        <f>IF(G131=1,F131,0)</f>
        <v>0</v>
      </c>
      <c r="L131" s="49">
        <f>IF(F131-E131&gt;0,1,0)</f>
        <v>0</v>
      </c>
    </row>
    <row r="132" spans="1:12" ht="12.75">
      <c r="A132" s="49">
        <f>IF(A131=12,1,A131+1)</f>
        <v>3</v>
      </c>
      <c r="B132" s="49">
        <f>IF(A131=12,B131+1,B131)</f>
        <v>11</v>
      </c>
      <c r="C132" s="49">
        <f>IF(B132&lt;=$E$5,E131*$B$5/12,0)</f>
        <v>0</v>
      </c>
      <c r="D132" s="49">
        <f>IF(B132&lt;=$E$5,E131*$B$6/12,0)</f>
        <v>0</v>
      </c>
      <c r="E132" s="49">
        <f>IF(B132&lt;=$E$5,E131+C132-D132,0)</f>
        <v>0</v>
      </c>
      <c r="F132" s="49">
        <f>IF(B132&lt;=$E$5,F131+F131*$E$6/12,0)</f>
        <v>0</v>
      </c>
      <c r="G132" s="49">
        <f>IF(A132&lt;12,0,IF(B132=$E$5,1,0))</f>
        <v>0</v>
      </c>
      <c r="I132" s="49">
        <f>IF(G132=1,E132,0)</f>
        <v>0</v>
      </c>
      <c r="J132" s="49">
        <f>IF(G132=1,F132,0)</f>
        <v>0</v>
      </c>
      <c r="L132" s="49">
        <f>IF(F132-E132&gt;0,1,0)</f>
        <v>0</v>
      </c>
    </row>
    <row r="133" spans="1:12" ht="12.75">
      <c r="A133" s="49">
        <f>IF(A132=12,1,A132+1)</f>
        <v>4</v>
      </c>
      <c r="B133" s="49">
        <f>IF(A132=12,B132+1,B132)</f>
        <v>11</v>
      </c>
      <c r="C133" s="49">
        <f>IF(B133&lt;=$E$5,E132*$B$5/12,0)</f>
        <v>0</v>
      </c>
      <c r="D133" s="49">
        <f>IF(B133&lt;=$E$5,E132*$B$6/12,0)</f>
        <v>0</v>
      </c>
      <c r="E133" s="49">
        <f>IF(B133&lt;=$E$5,E132+C133-D133,0)</f>
        <v>0</v>
      </c>
      <c r="F133" s="49">
        <f>IF(B133&lt;=$E$5,F132+F132*$E$6/12,0)</f>
        <v>0</v>
      </c>
      <c r="G133" s="49">
        <f>IF(A133&lt;12,0,IF(B133=$E$5,1,0))</f>
        <v>0</v>
      </c>
      <c r="I133" s="49">
        <f>IF(G133=1,E133,0)</f>
        <v>0</v>
      </c>
      <c r="J133" s="49">
        <f>IF(G133=1,F133,0)</f>
        <v>0</v>
      </c>
      <c r="L133" s="49">
        <f>IF(F133-E133&gt;0,1,0)</f>
        <v>0</v>
      </c>
    </row>
    <row r="134" spans="1:12" ht="12.75">
      <c r="A134" s="49">
        <f>IF(A133=12,1,A133+1)</f>
        <v>5</v>
      </c>
      <c r="B134" s="49">
        <f>IF(A133=12,B133+1,B133)</f>
        <v>11</v>
      </c>
      <c r="C134" s="49">
        <f>IF(B134&lt;=$E$5,E133*$B$5/12,0)</f>
        <v>0</v>
      </c>
      <c r="D134" s="49">
        <f>IF(B134&lt;=$E$5,E133*$B$6/12,0)</f>
        <v>0</v>
      </c>
      <c r="E134" s="49">
        <f>IF(B134&lt;=$E$5,E133+C134-D134,0)</f>
        <v>0</v>
      </c>
      <c r="F134" s="49">
        <f>IF(B134&lt;=$E$5,F133+F133*$E$6/12,0)</f>
        <v>0</v>
      </c>
      <c r="G134" s="49">
        <f>IF(A134&lt;12,0,IF(B134=$E$5,1,0))</f>
        <v>0</v>
      </c>
      <c r="I134" s="49">
        <f>IF(G134=1,E134,0)</f>
        <v>0</v>
      </c>
      <c r="J134" s="49">
        <f>IF(G134=1,F134,0)</f>
        <v>0</v>
      </c>
      <c r="L134" s="49">
        <f>IF(F134-E134&gt;0,1,0)</f>
        <v>0</v>
      </c>
    </row>
    <row r="135" spans="1:12" ht="12.75">
      <c r="A135" s="49">
        <f>IF(A134=12,1,A134+1)</f>
        <v>6</v>
      </c>
      <c r="B135" s="49">
        <f>IF(A134=12,B134+1,B134)</f>
        <v>11</v>
      </c>
      <c r="C135" s="49">
        <f>IF(B135&lt;=$E$5,E134*$B$5/12,0)</f>
        <v>0</v>
      </c>
      <c r="D135" s="49">
        <f>IF(B135&lt;=$E$5,E134*$B$6/12,0)</f>
        <v>0</v>
      </c>
      <c r="E135" s="49">
        <f>IF(B135&lt;=$E$5,E134+C135-D135,0)</f>
        <v>0</v>
      </c>
      <c r="F135" s="49">
        <f>IF(B135&lt;=$E$5,F134+F134*$E$6/12,0)</f>
        <v>0</v>
      </c>
      <c r="G135" s="49">
        <f>IF(A135&lt;12,0,IF(B135=$E$5,1,0))</f>
        <v>0</v>
      </c>
      <c r="I135" s="49">
        <f>IF(G135=1,E135,0)</f>
        <v>0</v>
      </c>
      <c r="J135" s="49">
        <f>IF(G135=1,F135,0)</f>
        <v>0</v>
      </c>
      <c r="L135" s="49">
        <f>IF(F135-E135&gt;0,1,0)</f>
        <v>0</v>
      </c>
    </row>
    <row r="136" spans="1:12" ht="12.75">
      <c r="A136" s="49">
        <f>IF(A135=12,1,A135+1)</f>
        <v>7</v>
      </c>
      <c r="B136" s="49">
        <f>IF(A135=12,B135+1,B135)</f>
        <v>11</v>
      </c>
      <c r="C136" s="49">
        <f>IF(B136&lt;=$E$5,E135*$B$5/12,0)</f>
        <v>0</v>
      </c>
      <c r="D136" s="49">
        <f>IF(B136&lt;=$E$5,E135*$B$6/12,0)</f>
        <v>0</v>
      </c>
      <c r="E136" s="49">
        <f>IF(B136&lt;=$E$5,E135+C136-D136,0)</f>
        <v>0</v>
      </c>
      <c r="F136" s="49">
        <f>IF(B136&lt;=$E$5,F135+F135*$E$6/12,0)</f>
        <v>0</v>
      </c>
      <c r="G136" s="49">
        <f>IF(A136&lt;12,0,IF(B136=$E$5,1,0))</f>
        <v>0</v>
      </c>
      <c r="I136" s="49">
        <f>IF(G136=1,E136,0)</f>
        <v>0</v>
      </c>
      <c r="J136" s="49">
        <f>IF(G136=1,F136,0)</f>
        <v>0</v>
      </c>
      <c r="L136" s="49">
        <f>IF(F136-E136&gt;0,1,0)</f>
        <v>0</v>
      </c>
    </row>
    <row r="137" spans="1:12" ht="12.75">
      <c r="A137" s="49">
        <f>IF(A136=12,1,A136+1)</f>
        <v>8</v>
      </c>
      <c r="B137" s="49">
        <f>IF(A136=12,B136+1,B136)</f>
        <v>11</v>
      </c>
      <c r="C137" s="49">
        <f>IF(B137&lt;=$E$5,E136*$B$5/12,0)</f>
        <v>0</v>
      </c>
      <c r="D137" s="49">
        <f>IF(B137&lt;=$E$5,E136*$B$6/12,0)</f>
        <v>0</v>
      </c>
      <c r="E137" s="49">
        <f>IF(B137&lt;=$E$5,E136+C137-D137,0)</f>
        <v>0</v>
      </c>
      <c r="F137" s="49">
        <f>IF(B137&lt;=$E$5,F136+F136*$E$6/12,0)</f>
        <v>0</v>
      </c>
      <c r="G137" s="49">
        <f>IF(A137&lt;12,0,IF(B137=$E$5,1,0))</f>
        <v>0</v>
      </c>
      <c r="I137" s="49">
        <f>IF(G137=1,E137,0)</f>
        <v>0</v>
      </c>
      <c r="J137" s="49">
        <f>IF(G137=1,F137,0)</f>
        <v>0</v>
      </c>
      <c r="L137" s="49">
        <f>IF(F137-E137&gt;0,1,0)</f>
        <v>0</v>
      </c>
    </row>
    <row r="138" spans="1:12" ht="12.75">
      <c r="A138" s="49">
        <f>IF(A137=12,1,A137+1)</f>
        <v>9</v>
      </c>
      <c r="B138" s="49">
        <f>IF(A137=12,B137+1,B137)</f>
        <v>11</v>
      </c>
      <c r="C138" s="49">
        <f>IF(B138&lt;=$E$5,E137*$B$5/12,0)</f>
        <v>0</v>
      </c>
      <c r="D138" s="49">
        <f>IF(B138&lt;=$E$5,E137*$B$6/12,0)</f>
        <v>0</v>
      </c>
      <c r="E138" s="49">
        <f>IF(B138&lt;=$E$5,E137+C138-D138,0)</f>
        <v>0</v>
      </c>
      <c r="F138" s="49">
        <f>IF(B138&lt;=$E$5,F137+F137*$E$6/12,0)</f>
        <v>0</v>
      </c>
      <c r="G138" s="49">
        <f>IF(A138&lt;12,0,IF(B138=$E$5,1,0))</f>
        <v>0</v>
      </c>
      <c r="I138" s="49">
        <f>IF(G138=1,E138,0)</f>
        <v>0</v>
      </c>
      <c r="J138" s="49">
        <f>IF(G138=1,F138,0)</f>
        <v>0</v>
      </c>
      <c r="L138" s="49">
        <f>IF(F138-E138&gt;0,1,0)</f>
        <v>0</v>
      </c>
    </row>
    <row r="139" spans="1:12" ht="12.75">
      <c r="A139" s="49">
        <f>IF(A138=12,1,A138+1)</f>
        <v>10</v>
      </c>
      <c r="B139" s="49">
        <f>IF(A138=12,B138+1,B138)</f>
        <v>11</v>
      </c>
      <c r="C139" s="49">
        <f>IF(B139&lt;=$E$5,E138*$B$5/12,0)</f>
        <v>0</v>
      </c>
      <c r="D139" s="49">
        <f>IF(B139&lt;=$E$5,E138*$B$6/12,0)</f>
        <v>0</v>
      </c>
      <c r="E139" s="49">
        <f>IF(B139&lt;=$E$5,E138+C139-D139,0)</f>
        <v>0</v>
      </c>
      <c r="F139" s="49">
        <f>IF(B139&lt;=$E$5,F138+F138*$E$6/12,0)</f>
        <v>0</v>
      </c>
      <c r="G139" s="49">
        <f>IF(A139&lt;12,0,IF(B139=$E$5,1,0))</f>
        <v>0</v>
      </c>
      <c r="I139" s="49">
        <f>IF(G139=1,E139,0)</f>
        <v>0</v>
      </c>
      <c r="J139" s="49">
        <f>IF(G139=1,F139,0)</f>
        <v>0</v>
      </c>
      <c r="L139" s="49">
        <f>IF(F139-E139&gt;0,1,0)</f>
        <v>0</v>
      </c>
    </row>
    <row r="140" spans="1:12" ht="12.75">
      <c r="A140" s="49">
        <f>IF(A139=12,1,A139+1)</f>
        <v>11</v>
      </c>
      <c r="B140" s="49">
        <f>IF(A139=12,B139+1,B139)</f>
        <v>11</v>
      </c>
      <c r="C140" s="49">
        <f>IF(B140&lt;=$E$5,E139*$B$5/12,0)</f>
        <v>0</v>
      </c>
      <c r="D140" s="49">
        <f>IF(B140&lt;=$E$5,E139*$B$6/12,0)</f>
        <v>0</v>
      </c>
      <c r="E140" s="49">
        <f>IF(B140&lt;=$E$5,E139+C140-D140,0)</f>
        <v>0</v>
      </c>
      <c r="F140" s="49">
        <f>IF(B140&lt;=$E$5,F139+F139*$E$6/12,0)</f>
        <v>0</v>
      </c>
      <c r="G140" s="49">
        <f>IF(A140&lt;12,0,IF(B140=$E$5,1,0))</f>
        <v>0</v>
      </c>
      <c r="I140" s="49">
        <f>IF(G140=1,E140,0)</f>
        <v>0</v>
      </c>
      <c r="J140" s="49">
        <f>IF(G140=1,F140,0)</f>
        <v>0</v>
      </c>
      <c r="L140" s="49">
        <f>IF(F140-E140&gt;0,1,0)</f>
        <v>0</v>
      </c>
    </row>
    <row r="141" spans="1:12" ht="12.75">
      <c r="A141" s="49">
        <f>IF(A140=12,1,A140+1)</f>
        <v>12</v>
      </c>
      <c r="B141" s="49">
        <f>IF(A140=12,B140+1,B140)</f>
        <v>11</v>
      </c>
      <c r="C141" s="49">
        <f>IF(B141&lt;=$E$5,E140*$B$5/12,0)</f>
        <v>0</v>
      </c>
      <c r="D141" s="49">
        <f>IF(B141&lt;=$E$5,E140*$B$6/12,0)</f>
        <v>0</v>
      </c>
      <c r="E141" s="49">
        <f>IF(B141&lt;=$E$5,E140+C141-D141,0)</f>
        <v>0</v>
      </c>
      <c r="F141" s="49">
        <f>IF(B141&lt;=$E$5,F140+F140*$E$6/12,0)</f>
        <v>0</v>
      </c>
      <c r="G141" s="49">
        <f>IF(A141&lt;12,0,IF(B141=$E$5,1,0))</f>
        <v>0</v>
      </c>
      <c r="I141" s="49">
        <f>IF(G141=1,E141,0)</f>
        <v>0</v>
      </c>
      <c r="J141" s="49">
        <f>IF(G141=1,F141,0)</f>
        <v>0</v>
      </c>
      <c r="L141" s="49">
        <f>IF(F141-E141&gt;0,1,0)</f>
        <v>0</v>
      </c>
    </row>
    <row r="142" spans="1:12" ht="12.75">
      <c r="A142" s="49">
        <f>IF(A141=12,1,A141+1)</f>
        <v>1</v>
      </c>
      <c r="B142" s="49">
        <f>IF(A141=12,B141+1,B141)</f>
        <v>12</v>
      </c>
      <c r="C142" s="49">
        <f>IF(B142&lt;=$E$5,E141*$B$5/12,0)</f>
        <v>0</v>
      </c>
      <c r="D142" s="49">
        <f>IF(B142&lt;=$E$5,E141*$B$6/12,0)</f>
        <v>0</v>
      </c>
      <c r="E142" s="49">
        <f>IF(B142&lt;=$E$5,E141+C142-D142,0)</f>
        <v>0</v>
      </c>
      <c r="F142" s="49">
        <f>IF(B142&lt;=$E$5,F141+F141*$E$6/12,0)</f>
        <v>0</v>
      </c>
      <c r="G142" s="49">
        <f>IF(A142&lt;12,0,IF(B142=$E$5,1,0))</f>
        <v>0</v>
      </c>
      <c r="I142" s="49">
        <f>IF(G142=1,E142,0)</f>
        <v>0</v>
      </c>
      <c r="J142" s="49">
        <f>IF(G142=1,F142,0)</f>
        <v>0</v>
      </c>
      <c r="L142" s="49">
        <f>IF(F142-E142&gt;0,1,0)</f>
        <v>0</v>
      </c>
    </row>
    <row r="143" spans="1:12" ht="12.75">
      <c r="A143" s="49">
        <f>IF(A142=12,1,A142+1)</f>
        <v>2</v>
      </c>
      <c r="B143" s="49">
        <f>IF(A142=12,B142+1,B142)</f>
        <v>12</v>
      </c>
      <c r="C143" s="49">
        <f>IF(B143&lt;=$E$5,E142*$B$5/12,0)</f>
        <v>0</v>
      </c>
      <c r="D143" s="49">
        <f>IF(B143&lt;=$E$5,E142*$B$6/12,0)</f>
        <v>0</v>
      </c>
      <c r="E143" s="49">
        <f>IF(B143&lt;=$E$5,E142+C143-D143,0)</f>
        <v>0</v>
      </c>
      <c r="F143" s="49">
        <f>IF(B143&lt;=$E$5,F142+F142*$E$6/12,0)</f>
        <v>0</v>
      </c>
      <c r="G143" s="49">
        <f>IF(A143&lt;12,0,IF(B143=$E$5,1,0))</f>
        <v>0</v>
      </c>
      <c r="I143" s="49">
        <f>IF(G143=1,E143,0)</f>
        <v>0</v>
      </c>
      <c r="J143" s="49">
        <f>IF(G143=1,F143,0)</f>
        <v>0</v>
      </c>
      <c r="L143" s="49">
        <f>IF(F143-E143&gt;0,1,0)</f>
        <v>0</v>
      </c>
    </row>
    <row r="144" spans="1:12" ht="12.75">
      <c r="A144" s="49">
        <f>IF(A143=12,1,A143+1)</f>
        <v>3</v>
      </c>
      <c r="B144" s="49">
        <f>IF(A143=12,B143+1,B143)</f>
        <v>12</v>
      </c>
      <c r="C144" s="49">
        <f>IF(B144&lt;=$E$5,E143*$B$5/12,0)</f>
        <v>0</v>
      </c>
      <c r="D144" s="49">
        <f>IF(B144&lt;=$E$5,E143*$B$6/12,0)</f>
        <v>0</v>
      </c>
      <c r="E144" s="49">
        <f>IF(B144&lt;=$E$5,E143+C144-D144,0)</f>
        <v>0</v>
      </c>
      <c r="F144" s="49">
        <f>IF(B144&lt;=$E$5,F143+F143*$E$6/12,0)</f>
        <v>0</v>
      </c>
      <c r="G144" s="49">
        <f>IF(A144&lt;12,0,IF(B144=$E$5,1,0))</f>
        <v>0</v>
      </c>
      <c r="I144" s="49">
        <f>IF(G144=1,E144,0)</f>
        <v>0</v>
      </c>
      <c r="J144" s="49">
        <f>IF(G144=1,F144,0)</f>
        <v>0</v>
      </c>
      <c r="L144" s="49">
        <f>IF(F144-E144&gt;0,1,0)</f>
        <v>0</v>
      </c>
    </row>
    <row r="145" spans="1:12" ht="12.75">
      <c r="A145" s="49">
        <f>IF(A144=12,1,A144+1)</f>
        <v>4</v>
      </c>
      <c r="B145" s="49">
        <f>IF(A144=12,B144+1,B144)</f>
        <v>12</v>
      </c>
      <c r="C145" s="49">
        <f>IF(B145&lt;=$E$5,E144*$B$5/12,0)</f>
        <v>0</v>
      </c>
      <c r="D145" s="49">
        <f>IF(B145&lt;=$E$5,E144*$B$6/12,0)</f>
        <v>0</v>
      </c>
      <c r="E145" s="49">
        <f>IF(B145&lt;=$E$5,E144+C145-D145,0)</f>
        <v>0</v>
      </c>
      <c r="F145" s="49">
        <f>IF(B145&lt;=$E$5,F144+F144*$E$6/12,0)</f>
        <v>0</v>
      </c>
      <c r="G145" s="49">
        <f>IF(A145&lt;12,0,IF(B145=$E$5,1,0))</f>
        <v>0</v>
      </c>
      <c r="I145" s="49">
        <f>IF(G145=1,E145,0)</f>
        <v>0</v>
      </c>
      <c r="J145" s="49">
        <f>IF(G145=1,F145,0)</f>
        <v>0</v>
      </c>
      <c r="L145" s="49">
        <f>IF(F145-E145&gt;0,1,0)</f>
        <v>0</v>
      </c>
    </row>
    <row r="146" spans="1:12" ht="12.75">
      <c r="A146" s="49">
        <f>IF(A145=12,1,A145+1)</f>
        <v>5</v>
      </c>
      <c r="B146" s="49">
        <f>IF(A145=12,B145+1,B145)</f>
        <v>12</v>
      </c>
      <c r="C146" s="49">
        <f>IF(B146&lt;=$E$5,E145*$B$5/12,0)</f>
        <v>0</v>
      </c>
      <c r="D146" s="49">
        <f>IF(B146&lt;=$E$5,E145*$B$6/12,0)</f>
        <v>0</v>
      </c>
      <c r="E146" s="49">
        <f>IF(B146&lt;=$E$5,E145+C146-D146,0)</f>
        <v>0</v>
      </c>
      <c r="F146" s="49">
        <f>IF(B146&lt;=$E$5,F145+F145*$E$6/12,0)</f>
        <v>0</v>
      </c>
      <c r="G146" s="49">
        <f>IF(A146&lt;12,0,IF(B146=$E$5,1,0))</f>
        <v>0</v>
      </c>
      <c r="I146" s="49">
        <f>IF(G146=1,E146,0)</f>
        <v>0</v>
      </c>
      <c r="J146" s="49">
        <f>IF(G146=1,F146,0)</f>
        <v>0</v>
      </c>
      <c r="L146" s="49">
        <f>IF(F146-E146&gt;0,1,0)</f>
        <v>0</v>
      </c>
    </row>
    <row r="147" spans="1:12" ht="12.75">
      <c r="A147" s="49">
        <f>IF(A146=12,1,A146+1)</f>
        <v>6</v>
      </c>
      <c r="B147" s="49">
        <f>IF(A146=12,B146+1,B146)</f>
        <v>12</v>
      </c>
      <c r="C147" s="49">
        <f>IF(B147&lt;=$E$5,E146*$B$5/12,0)</f>
        <v>0</v>
      </c>
      <c r="D147" s="49">
        <f>IF(B147&lt;=$E$5,E146*$B$6/12,0)</f>
        <v>0</v>
      </c>
      <c r="E147" s="49">
        <f>IF(B147&lt;=$E$5,E146+C147-D147,0)</f>
        <v>0</v>
      </c>
      <c r="F147" s="49">
        <f>IF(B147&lt;=$E$5,F146+F146*$E$6/12,0)</f>
        <v>0</v>
      </c>
      <c r="G147" s="49">
        <f>IF(A147&lt;12,0,IF(B147=$E$5,1,0))</f>
        <v>0</v>
      </c>
      <c r="I147" s="49">
        <f>IF(G147=1,E147,0)</f>
        <v>0</v>
      </c>
      <c r="J147" s="49">
        <f>IF(G147=1,F147,0)</f>
        <v>0</v>
      </c>
      <c r="L147" s="49">
        <f>IF(F147-E147&gt;0,1,0)</f>
        <v>0</v>
      </c>
    </row>
    <row r="148" spans="1:12" ht="12.75">
      <c r="A148" s="49">
        <f>IF(A147=12,1,A147+1)</f>
        <v>7</v>
      </c>
      <c r="B148" s="49">
        <f>IF(A147=12,B147+1,B147)</f>
        <v>12</v>
      </c>
      <c r="C148" s="49">
        <f>IF(B148&lt;=$E$5,E147*$B$5/12,0)</f>
        <v>0</v>
      </c>
      <c r="D148" s="49">
        <f>IF(B148&lt;=$E$5,E147*$B$6/12,0)</f>
        <v>0</v>
      </c>
      <c r="E148" s="49">
        <f>IF(B148&lt;=$E$5,E147+C148-D148,0)</f>
        <v>0</v>
      </c>
      <c r="F148" s="49">
        <f>IF(B148&lt;=$E$5,F147+F147*$E$6/12,0)</f>
        <v>0</v>
      </c>
      <c r="G148" s="49">
        <f>IF(A148&lt;12,0,IF(B148=$E$5,1,0))</f>
        <v>0</v>
      </c>
      <c r="I148" s="49">
        <f>IF(G148=1,E148,0)</f>
        <v>0</v>
      </c>
      <c r="J148" s="49">
        <f>IF(G148=1,F148,0)</f>
        <v>0</v>
      </c>
      <c r="L148" s="49">
        <f>IF(F148-E148&gt;0,1,0)</f>
        <v>0</v>
      </c>
    </row>
    <row r="149" spans="1:12" ht="12.75">
      <c r="A149" s="49">
        <f>IF(A148=12,1,A148+1)</f>
        <v>8</v>
      </c>
      <c r="B149" s="49">
        <f>IF(A148=12,B148+1,B148)</f>
        <v>12</v>
      </c>
      <c r="C149" s="49">
        <f>IF(B149&lt;=$E$5,E148*$B$5/12,0)</f>
        <v>0</v>
      </c>
      <c r="D149" s="49">
        <f>IF(B149&lt;=$E$5,E148*$B$6/12,0)</f>
        <v>0</v>
      </c>
      <c r="E149" s="49">
        <f>IF(B149&lt;=$E$5,E148+C149-D149,0)</f>
        <v>0</v>
      </c>
      <c r="F149" s="49">
        <f>IF(B149&lt;=$E$5,F148+F148*$E$6/12,0)</f>
        <v>0</v>
      </c>
      <c r="G149" s="49">
        <f>IF(A149&lt;12,0,IF(B149=$E$5,1,0))</f>
        <v>0</v>
      </c>
      <c r="I149" s="49">
        <f>IF(G149=1,E149,0)</f>
        <v>0</v>
      </c>
      <c r="J149" s="49">
        <f>IF(G149=1,F149,0)</f>
        <v>0</v>
      </c>
      <c r="L149" s="49">
        <f>IF(F149-E149&gt;0,1,0)</f>
        <v>0</v>
      </c>
    </row>
    <row r="150" spans="1:12" ht="12.75">
      <c r="A150" s="49">
        <f>IF(A149=12,1,A149+1)</f>
        <v>9</v>
      </c>
      <c r="B150" s="49">
        <f>IF(A149=12,B149+1,B149)</f>
        <v>12</v>
      </c>
      <c r="C150" s="49">
        <f>IF(B150&lt;=$E$5,E149*$B$5/12,0)</f>
        <v>0</v>
      </c>
      <c r="D150" s="49">
        <f>IF(B150&lt;=$E$5,E149*$B$6/12,0)</f>
        <v>0</v>
      </c>
      <c r="E150" s="49">
        <f>IF(B150&lt;=$E$5,E149+C150-D150,0)</f>
        <v>0</v>
      </c>
      <c r="F150" s="49">
        <f>IF(B150&lt;=$E$5,F149+F149*$E$6/12,0)</f>
        <v>0</v>
      </c>
      <c r="G150" s="49">
        <f>IF(A150&lt;12,0,IF(B150=$E$5,1,0))</f>
        <v>0</v>
      </c>
      <c r="I150" s="49">
        <f>IF(G150=1,E150,0)</f>
        <v>0</v>
      </c>
      <c r="J150" s="49">
        <f>IF(G150=1,F150,0)</f>
        <v>0</v>
      </c>
      <c r="L150" s="49">
        <f>IF(F150-E150&gt;0,1,0)</f>
        <v>0</v>
      </c>
    </row>
    <row r="151" spans="1:12" ht="12.75">
      <c r="A151" s="49">
        <f>IF(A150=12,1,A150+1)</f>
        <v>10</v>
      </c>
      <c r="B151" s="49">
        <f>IF(A150=12,B150+1,B150)</f>
        <v>12</v>
      </c>
      <c r="C151" s="49">
        <f>IF(B151&lt;=$E$5,E150*$B$5/12,0)</f>
        <v>0</v>
      </c>
      <c r="D151" s="49">
        <f>IF(B151&lt;=$E$5,E150*$B$6/12,0)</f>
        <v>0</v>
      </c>
      <c r="E151" s="49">
        <f>IF(B151&lt;=$E$5,E150+C151-D151,0)</f>
        <v>0</v>
      </c>
      <c r="F151" s="49">
        <f>IF(B151&lt;=$E$5,F150+F150*$E$6/12,0)</f>
        <v>0</v>
      </c>
      <c r="G151" s="49">
        <f>IF(A151&lt;12,0,IF(B151=$E$5,1,0))</f>
        <v>0</v>
      </c>
      <c r="I151" s="49">
        <f>IF(G151=1,E151,0)</f>
        <v>0</v>
      </c>
      <c r="J151" s="49">
        <f>IF(G151=1,F151,0)</f>
        <v>0</v>
      </c>
      <c r="L151" s="49">
        <f>IF(F151-E151&gt;0,1,0)</f>
        <v>0</v>
      </c>
    </row>
    <row r="152" spans="1:12" ht="12.75">
      <c r="A152" s="49">
        <f>IF(A151=12,1,A151+1)</f>
        <v>11</v>
      </c>
      <c r="B152" s="49">
        <f>IF(A151=12,B151+1,B151)</f>
        <v>12</v>
      </c>
      <c r="C152" s="49">
        <f>IF(B152&lt;=$E$5,E151*$B$5/12,0)</f>
        <v>0</v>
      </c>
      <c r="D152" s="49">
        <f>IF(B152&lt;=$E$5,E151*$B$6/12,0)</f>
        <v>0</v>
      </c>
      <c r="E152" s="49">
        <f>IF(B152&lt;=$E$5,E151+C152-D152,0)</f>
        <v>0</v>
      </c>
      <c r="F152" s="49">
        <f>IF(B152&lt;=$E$5,F151+F151*$E$6/12,0)</f>
        <v>0</v>
      </c>
      <c r="G152" s="49">
        <f>IF(A152&lt;12,0,IF(B152=$E$5,1,0))</f>
        <v>0</v>
      </c>
      <c r="I152" s="49">
        <f>IF(G152=1,E152,0)</f>
        <v>0</v>
      </c>
      <c r="J152" s="49">
        <f>IF(G152=1,F152,0)</f>
        <v>0</v>
      </c>
      <c r="L152" s="49">
        <f>IF(F152-E152&gt;0,1,0)</f>
        <v>0</v>
      </c>
    </row>
    <row r="153" spans="1:12" ht="12.75">
      <c r="A153" s="49">
        <f>IF(A152=12,1,A152+1)</f>
        <v>12</v>
      </c>
      <c r="B153" s="49">
        <f>IF(A152=12,B152+1,B152)</f>
        <v>12</v>
      </c>
      <c r="C153" s="49">
        <f>IF(B153&lt;=$E$5,E152*$B$5/12,0)</f>
        <v>0</v>
      </c>
      <c r="D153" s="49">
        <f>IF(B153&lt;=$E$5,E152*$B$6/12,0)</f>
        <v>0</v>
      </c>
      <c r="E153" s="49">
        <f>IF(B153&lt;=$E$5,E152+C153-D153,0)</f>
        <v>0</v>
      </c>
      <c r="F153" s="49">
        <f>IF(B153&lt;=$E$5,F152+F152*$E$6/12,0)</f>
        <v>0</v>
      </c>
      <c r="G153" s="49">
        <f>IF(A153&lt;12,0,IF(B153=$E$5,1,0))</f>
        <v>0</v>
      </c>
      <c r="I153" s="49">
        <f>IF(G153=1,E153,0)</f>
        <v>0</v>
      </c>
      <c r="J153" s="49">
        <f>IF(G153=1,F153,0)</f>
        <v>0</v>
      </c>
      <c r="L153" s="49">
        <f>IF(F153-E153&gt;0,1,0)</f>
        <v>0</v>
      </c>
    </row>
    <row r="154" spans="1:12" ht="12.75">
      <c r="A154" s="49">
        <f>IF(A153=12,1,A153+1)</f>
        <v>1</v>
      </c>
      <c r="B154" s="49">
        <f>IF(A153=12,B153+1,B153)</f>
        <v>13</v>
      </c>
      <c r="C154" s="49">
        <f>IF(B154&lt;=$E$5,E153*$B$5/12,0)</f>
        <v>0</v>
      </c>
      <c r="D154" s="49">
        <f>IF(B154&lt;=$E$5,E153*$B$6/12,0)</f>
        <v>0</v>
      </c>
      <c r="E154" s="49">
        <f>IF(B154&lt;=$E$5,E153+C154-D154,0)</f>
        <v>0</v>
      </c>
      <c r="F154" s="49">
        <f>IF(B154&lt;=$E$5,F153+F153*$E$6/12,0)</f>
        <v>0</v>
      </c>
      <c r="G154" s="49">
        <f>IF(A154&lt;12,0,IF(B154=$E$5,1,0))</f>
        <v>0</v>
      </c>
      <c r="I154" s="49">
        <f>IF(G154=1,E154,0)</f>
        <v>0</v>
      </c>
      <c r="J154" s="49">
        <f>IF(G154=1,F154,0)</f>
        <v>0</v>
      </c>
      <c r="L154" s="49">
        <f>IF(F154-E154&gt;0,1,0)</f>
        <v>0</v>
      </c>
    </row>
    <row r="155" spans="1:12" ht="12.75">
      <c r="A155" s="49">
        <f>IF(A154=12,1,A154+1)</f>
        <v>2</v>
      </c>
      <c r="B155" s="49">
        <f>IF(A154=12,B154+1,B154)</f>
        <v>13</v>
      </c>
      <c r="C155" s="49">
        <f>IF(B155&lt;=$E$5,E154*$B$5/12,0)</f>
        <v>0</v>
      </c>
      <c r="D155" s="49">
        <f>IF(B155&lt;=$E$5,E154*$B$6/12,0)</f>
        <v>0</v>
      </c>
      <c r="E155" s="49">
        <f>IF(B155&lt;=$E$5,E154+C155-D155,0)</f>
        <v>0</v>
      </c>
      <c r="F155" s="49">
        <f>IF(B155&lt;=$E$5,F154+F154*$E$6/12,0)</f>
        <v>0</v>
      </c>
      <c r="G155" s="49">
        <f>IF(A155&lt;12,0,IF(B155=$E$5,1,0))</f>
        <v>0</v>
      </c>
      <c r="I155" s="49">
        <f>IF(G155=1,E155,0)</f>
        <v>0</v>
      </c>
      <c r="J155" s="49">
        <f>IF(G155=1,F155,0)</f>
        <v>0</v>
      </c>
      <c r="L155" s="49">
        <f>IF(F155-E155&gt;0,1,0)</f>
        <v>0</v>
      </c>
    </row>
    <row r="156" spans="1:12" ht="12.75">
      <c r="A156" s="49">
        <f>IF(A155=12,1,A155+1)</f>
        <v>3</v>
      </c>
      <c r="B156" s="49">
        <f>IF(A155=12,B155+1,B155)</f>
        <v>13</v>
      </c>
      <c r="C156" s="49">
        <f>IF(B156&lt;=$E$5,E155*$B$5/12,0)</f>
        <v>0</v>
      </c>
      <c r="D156" s="49">
        <f>IF(B156&lt;=$E$5,E155*$B$6/12,0)</f>
        <v>0</v>
      </c>
      <c r="E156" s="49">
        <f>IF(B156&lt;=$E$5,E155+C156-D156,0)</f>
        <v>0</v>
      </c>
      <c r="F156" s="49">
        <f>IF(B156&lt;=$E$5,F155+F155*$E$6/12,0)</f>
        <v>0</v>
      </c>
      <c r="G156" s="49">
        <f>IF(A156&lt;12,0,IF(B156=$E$5,1,0))</f>
        <v>0</v>
      </c>
      <c r="I156" s="49">
        <f>IF(G156=1,E156,0)</f>
        <v>0</v>
      </c>
      <c r="J156" s="49">
        <f>IF(G156=1,F156,0)</f>
        <v>0</v>
      </c>
      <c r="L156" s="49">
        <f>IF(F156-E156&gt;0,1,0)</f>
        <v>0</v>
      </c>
    </row>
    <row r="157" spans="1:12" ht="12.75">
      <c r="A157" s="49">
        <f>IF(A156=12,1,A156+1)</f>
        <v>4</v>
      </c>
      <c r="B157" s="49">
        <f>IF(A156=12,B156+1,B156)</f>
        <v>13</v>
      </c>
      <c r="C157" s="49">
        <f>IF(B157&lt;=$E$5,E156*$B$5/12,0)</f>
        <v>0</v>
      </c>
      <c r="D157" s="49">
        <f>IF(B157&lt;=$E$5,E156*$B$6/12,0)</f>
        <v>0</v>
      </c>
      <c r="E157" s="49">
        <f>IF(B157&lt;=$E$5,E156+C157-D157,0)</f>
        <v>0</v>
      </c>
      <c r="F157" s="49">
        <f>IF(B157&lt;=$E$5,F156+F156*$E$6/12,0)</f>
        <v>0</v>
      </c>
      <c r="G157" s="49">
        <f>IF(A157&lt;12,0,IF(B157=$E$5,1,0))</f>
        <v>0</v>
      </c>
      <c r="I157" s="49">
        <f>IF(G157=1,E157,0)</f>
        <v>0</v>
      </c>
      <c r="J157" s="49">
        <f>IF(G157=1,F157,0)</f>
        <v>0</v>
      </c>
      <c r="L157" s="49">
        <f>IF(F157-E157&gt;0,1,0)</f>
        <v>0</v>
      </c>
    </row>
    <row r="158" spans="1:12" ht="12.75">
      <c r="A158" s="49">
        <f>IF(A157=12,1,A157+1)</f>
        <v>5</v>
      </c>
      <c r="B158" s="49">
        <f>IF(A157=12,B157+1,B157)</f>
        <v>13</v>
      </c>
      <c r="C158" s="49">
        <f>IF(B158&lt;=$E$5,E157*$B$5/12,0)</f>
        <v>0</v>
      </c>
      <c r="D158" s="49">
        <f>IF(B158&lt;=$E$5,E157*$B$6/12,0)</f>
        <v>0</v>
      </c>
      <c r="E158" s="49">
        <f>IF(B158&lt;=$E$5,E157+C158-D158,0)</f>
        <v>0</v>
      </c>
      <c r="F158" s="49">
        <f>IF(B158&lt;=$E$5,F157+F157*$E$6/12,0)</f>
        <v>0</v>
      </c>
      <c r="G158" s="49">
        <f>IF(A158&lt;12,0,IF(B158=$E$5,1,0))</f>
        <v>0</v>
      </c>
      <c r="I158" s="49">
        <f>IF(G158=1,E158,0)</f>
        <v>0</v>
      </c>
      <c r="J158" s="49">
        <f>IF(G158=1,F158,0)</f>
        <v>0</v>
      </c>
      <c r="L158" s="49">
        <f>IF(F158-E158&gt;0,1,0)</f>
        <v>0</v>
      </c>
    </row>
    <row r="159" spans="1:12" ht="12.75">
      <c r="A159" s="49">
        <f>IF(A158=12,1,A158+1)</f>
        <v>6</v>
      </c>
      <c r="B159" s="49">
        <f>IF(A158=12,B158+1,B158)</f>
        <v>13</v>
      </c>
      <c r="C159" s="49">
        <f>IF(B159&lt;=$E$5,E158*$B$5/12,0)</f>
        <v>0</v>
      </c>
      <c r="D159" s="49">
        <f>IF(B159&lt;=$E$5,E158*$B$6/12,0)</f>
        <v>0</v>
      </c>
      <c r="E159" s="49">
        <f>IF(B159&lt;=$E$5,E158+C159-D159,0)</f>
        <v>0</v>
      </c>
      <c r="F159" s="49">
        <f>IF(B159&lt;=$E$5,F158+F158*$E$6/12,0)</f>
        <v>0</v>
      </c>
      <c r="G159" s="49">
        <f>IF(A159&lt;12,0,IF(B159=$E$5,1,0))</f>
        <v>0</v>
      </c>
      <c r="I159" s="49">
        <f>IF(G159=1,E159,0)</f>
        <v>0</v>
      </c>
      <c r="J159" s="49">
        <f>IF(G159=1,F159,0)</f>
        <v>0</v>
      </c>
      <c r="L159" s="49">
        <f>IF(F159-E159&gt;0,1,0)</f>
        <v>0</v>
      </c>
    </row>
    <row r="160" spans="1:12" ht="12.75">
      <c r="A160" s="49">
        <f>IF(A159=12,1,A159+1)</f>
        <v>7</v>
      </c>
      <c r="B160" s="49">
        <f>IF(A159=12,B159+1,B159)</f>
        <v>13</v>
      </c>
      <c r="C160" s="49">
        <f>IF(B160&lt;=$E$5,E159*$B$5/12,0)</f>
        <v>0</v>
      </c>
      <c r="D160" s="49">
        <f>IF(B160&lt;=$E$5,E159*$B$6/12,0)</f>
        <v>0</v>
      </c>
      <c r="E160" s="49">
        <f>IF(B160&lt;=$E$5,E159+C160-D160,0)</f>
        <v>0</v>
      </c>
      <c r="F160" s="49">
        <f>IF(B160&lt;=$E$5,F159+F159*$E$6/12,0)</f>
        <v>0</v>
      </c>
      <c r="G160" s="49">
        <f>IF(A160&lt;12,0,IF(B160=$E$5,1,0))</f>
        <v>0</v>
      </c>
      <c r="I160" s="49">
        <f>IF(G160=1,E160,0)</f>
        <v>0</v>
      </c>
      <c r="J160" s="49">
        <f>IF(G160=1,F160,0)</f>
        <v>0</v>
      </c>
      <c r="L160" s="49">
        <f>IF(F160-E160&gt;0,1,0)</f>
        <v>0</v>
      </c>
    </row>
    <row r="161" spans="1:12" ht="12.75">
      <c r="A161" s="49">
        <f>IF(A160=12,1,A160+1)</f>
        <v>8</v>
      </c>
      <c r="B161" s="49">
        <f>IF(A160=12,B160+1,B160)</f>
        <v>13</v>
      </c>
      <c r="C161" s="49">
        <f>IF(B161&lt;=$E$5,E160*$B$5/12,0)</f>
        <v>0</v>
      </c>
      <c r="D161" s="49">
        <f>IF(B161&lt;=$E$5,E160*$B$6/12,0)</f>
        <v>0</v>
      </c>
      <c r="E161" s="49">
        <f>IF(B161&lt;=$E$5,E160+C161-D161,0)</f>
        <v>0</v>
      </c>
      <c r="F161" s="49">
        <f>IF(B161&lt;=$E$5,F160+F160*$E$6/12,0)</f>
        <v>0</v>
      </c>
      <c r="G161" s="49">
        <f>IF(A161&lt;12,0,IF(B161=$E$5,1,0))</f>
        <v>0</v>
      </c>
      <c r="I161" s="49">
        <f>IF(G161=1,E161,0)</f>
        <v>0</v>
      </c>
      <c r="J161" s="49">
        <f>IF(G161=1,F161,0)</f>
        <v>0</v>
      </c>
      <c r="L161" s="49">
        <f>IF(F161-E161&gt;0,1,0)</f>
        <v>0</v>
      </c>
    </row>
    <row r="162" spans="1:12" ht="12.75">
      <c r="A162" s="49">
        <f>IF(A161=12,1,A161+1)</f>
        <v>9</v>
      </c>
      <c r="B162" s="49">
        <f>IF(A161=12,B161+1,B161)</f>
        <v>13</v>
      </c>
      <c r="C162" s="49">
        <f>IF(B162&lt;=$E$5,E161*$B$5/12,0)</f>
        <v>0</v>
      </c>
      <c r="D162" s="49">
        <f>IF(B162&lt;=$E$5,E161*$B$6/12,0)</f>
        <v>0</v>
      </c>
      <c r="E162" s="49">
        <f>IF(B162&lt;=$E$5,E161+C162-D162,0)</f>
        <v>0</v>
      </c>
      <c r="F162" s="49">
        <f>IF(B162&lt;=$E$5,F161+F161*$E$6/12,0)</f>
        <v>0</v>
      </c>
      <c r="G162" s="49">
        <f>IF(A162&lt;12,0,IF(B162=$E$5,1,0))</f>
        <v>0</v>
      </c>
      <c r="I162" s="49">
        <f>IF(G162=1,E162,0)</f>
        <v>0</v>
      </c>
      <c r="J162" s="49">
        <f>IF(G162=1,F162,0)</f>
        <v>0</v>
      </c>
      <c r="L162" s="49">
        <f>IF(F162-E162&gt;0,1,0)</f>
        <v>0</v>
      </c>
    </row>
    <row r="163" spans="1:12" ht="12.75">
      <c r="A163" s="49">
        <f>IF(A162=12,1,A162+1)</f>
        <v>10</v>
      </c>
      <c r="B163" s="49">
        <f>IF(A162=12,B162+1,B162)</f>
        <v>13</v>
      </c>
      <c r="C163" s="49">
        <f>IF(B163&lt;=$E$5,E162*$B$5/12,0)</f>
        <v>0</v>
      </c>
      <c r="D163" s="49">
        <f>IF(B163&lt;=$E$5,E162*$B$6/12,0)</f>
        <v>0</v>
      </c>
      <c r="E163" s="49">
        <f>IF(B163&lt;=$E$5,E162+C163-D163,0)</f>
        <v>0</v>
      </c>
      <c r="F163" s="49">
        <f>IF(B163&lt;=$E$5,F162+F162*$E$6/12,0)</f>
        <v>0</v>
      </c>
      <c r="G163" s="49">
        <f>IF(A163&lt;12,0,IF(B163=$E$5,1,0))</f>
        <v>0</v>
      </c>
      <c r="I163" s="49">
        <f>IF(G163=1,E163,0)</f>
        <v>0</v>
      </c>
      <c r="J163" s="49">
        <f>IF(G163=1,F163,0)</f>
        <v>0</v>
      </c>
      <c r="L163" s="49">
        <f>IF(F163-E163&gt;0,1,0)</f>
        <v>0</v>
      </c>
    </row>
    <row r="164" spans="1:12" ht="12.75">
      <c r="A164" s="49">
        <f>IF(A163=12,1,A163+1)</f>
        <v>11</v>
      </c>
      <c r="B164" s="49">
        <f>IF(A163=12,B163+1,B163)</f>
        <v>13</v>
      </c>
      <c r="C164" s="49">
        <f>IF(B164&lt;=$E$5,E163*$B$5/12,0)</f>
        <v>0</v>
      </c>
      <c r="D164" s="49">
        <f>IF(B164&lt;=$E$5,E163*$B$6/12,0)</f>
        <v>0</v>
      </c>
      <c r="E164" s="49">
        <f>IF(B164&lt;=$E$5,E163+C164-D164,0)</f>
        <v>0</v>
      </c>
      <c r="F164" s="49">
        <f>IF(B164&lt;=$E$5,F163+F163*$E$6/12,0)</f>
        <v>0</v>
      </c>
      <c r="G164" s="49">
        <f>IF(A164&lt;12,0,IF(B164=$E$5,1,0))</f>
        <v>0</v>
      </c>
      <c r="I164" s="49">
        <f>IF(G164=1,E164,0)</f>
        <v>0</v>
      </c>
      <c r="J164" s="49">
        <f>IF(G164=1,F164,0)</f>
        <v>0</v>
      </c>
      <c r="L164" s="49">
        <f>IF(F164-E164&gt;0,1,0)</f>
        <v>0</v>
      </c>
    </row>
    <row r="165" spans="1:12" ht="12.75">
      <c r="A165" s="49">
        <f>IF(A164=12,1,A164+1)</f>
        <v>12</v>
      </c>
      <c r="B165" s="49">
        <f>IF(A164=12,B164+1,B164)</f>
        <v>13</v>
      </c>
      <c r="C165" s="49">
        <f>IF(B165&lt;=$E$5,E164*$B$5/12,0)</f>
        <v>0</v>
      </c>
      <c r="D165" s="49">
        <f>IF(B165&lt;=$E$5,E164*$B$6/12,0)</f>
        <v>0</v>
      </c>
      <c r="E165" s="49">
        <f>IF(B165&lt;=$E$5,E164+C165-D165,0)</f>
        <v>0</v>
      </c>
      <c r="F165" s="49">
        <f>IF(B165&lt;=$E$5,F164+F164*$E$6/12,0)</f>
        <v>0</v>
      </c>
      <c r="G165" s="49">
        <f>IF(A165&lt;12,0,IF(B165=$E$5,1,0))</f>
        <v>0</v>
      </c>
      <c r="I165" s="49">
        <f>IF(G165=1,E165,0)</f>
        <v>0</v>
      </c>
      <c r="J165" s="49">
        <f>IF(G165=1,F165,0)</f>
        <v>0</v>
      </c>
      <c r="L165" s="49">
        <f>IF(F165-E165&gt;0,1,0)</f>
        <v>0</v>
      </c>
    </row>
    <row r="166" spans="1:12" ht="12.75">
      <c r="A166" s="49">
        <f>IF(A165=12,1,A165+1)</f>
        <v>1</v>
      </c>
      <c r="B166" s="49">
        <f>IF(A165=12,B165+1,B165)</f>
        <v>14</v>
      </c>
      <c r="C166" s="49">
        <f>IF(B166&lt;=$E$5,E165*$B$5/12,0)</f>
        <v>0</v>
      </c>
      <c r="D166" s="49">
        <f>IF(B166&lt;=$E$5,E165*$B$6/12,0)</f>
        <v>0</v>
      </c>
      <c r="E166" s="49">
        <f>IF(B166&lt;=$E$5,E165+C166-D166,0)</f>
        <v>0</v>
      </c>
      <c r="F166" s="49">
        <f>IF(B166&lt;=$E$5,F165+F165*$E$6/12,0)</f>
        <v>0</v>
      </c>
      <c r="G166" s="49">
        <f>IF(A166&lt;12,0,IF(B166=$E$5,1,0))</f>
        <v>0</v>
      </c>
      <c r="I166" s="49">
        <f>IF(G166=1,E166,0)</f>
        <v>0</v>
      </c>
      <c r="J166" s="49">
        <f>IF(G166=1,F166,0)</f>
        <v>0</v>
      </c>
      <c r="L166" s="49">
        <f>IF(F166-E166&gt;0,1,0)</f>
        <v>0</v>
      </c>
    </row>
    <row r="167" spans="1:12" ht="12.75">
      <c r="A167" s="49">
        <f>IF(A166=12,1,A166+1)</f>
        <v>2</v>
      </c>
      <c r="B167" s="49">
        <f>IF(A166=12,B166+1,B166)</f>
        <v>14</v>
      </c>
      <c r="C167" s="49">
        <f>IF(B167&lt;=$E$5,E166*$B$5/12,0)</f>
        <v>0</v>
      </c>
      <c r="D167" s="49">
        <f>IF(B167&lt;=$E$5,E166*$B$6/12,0)</f>
        <v>0</v>
      </c>
      <c r="E167" s="49">
        <f>IF(B167&lt;=$E$5,E166+C167-D167,0)</f>
        <v>0</v>
      </c>
      <c r="F167" s="49">
        <f>IF(B167&lt;=$E$5,F166+F166*$E$6/12,0)</f>
        <v>0</v>
      </c>
      <c r="G167" s="49">
        <f>IF(A167&lt;12,0,IF(B167=$E$5,1,0))</f>
        <v>0</v>
      </c>
      <c r="I167" s="49">
        <f>IF(G167=1,E167,0)</f>
        <v>0</v>
      </c>
      <c r="J167" s="49">
        <f>IF(G167=1,F167,0)</f>
        <v>0</v>
      </c>
      <c r="L167" s="49">
        <f>IF(F167-E167&gt;0,1,0)</f>
        <v>0</v>
      </c>
    </row>
    <row r="168" spans="1:12" ht="12.75">
      <c r="A168" s="49">
        <f>IF(A167=12,1,A167+1)</f>
        <v>3</v>
      </c>
      <c r="B168" s="49">
        <f>IF(A167=12,B167+1,B167)</f>
        <v>14</v>
      </c>
      <c r="C168" s="49">
        <f>IF(B168&lt;=$E$5,E167*$B$5/12,0)</f>
        <v>0</v>
      </c>
      <c r="D168" s="49">
        <f>IF(B168&lt;=$E$5,E167*$B$6/12,0)</f>
        <v>0</v>
      </c>
      <c r="E168" s="49">
        <f>IF(B168&lt;=$E$5,E167+C168-D168,0)</f>
        <v>0</v>
      </c>
      <c r="F168" s="49">
        <f>IF(B168&lt;=$E$5,F167+F167*$E$6/12,0)</f>
        <v>0</v>
      </c>
      <c r="G168" s="49">
        <f>IF(A168&lt;12,0,IF(B168=$E$5,1,0))</f>
        <v>0</v>
      </c>
      <c r="I168" s="49">
        <f>IF(G168=1,E168,0)</f>
        <v>0</v>
      </c>
      <c r="J168" s="49">
        <f>IF(G168=1,F168,0)</f>
        <v>0</v>
      </c>
      <c r="L168" s="49">
        <f>IF(F168-E168&gt;0,1,0)</f>
        <v>0</v>
      </c>
    </row>
    <row r="169" spans="1:12" ht="12.75">
      <c r="A169" s="49">
        <f>IF(A168=12,1,A168+1)</f>
        <v>4</v>
      </c>
      <c r="B169" s="49">
        <f>IF(A168=12,B168+1,B168)</f>
        <v>14</v>
      </c>
      <c r="C169" s="49">
        <f>IF(B169&lt;=$E$5,E168*$B$5/12,0)</f>
        <v>0</v>
      </c>
      <c r="D169" s="49">
        <f>IF(B169&lt;=$E$5,E168*$B$6/12,0)</f>
        <v>0</v>
      </c>
      <c r="E169" s="49">
        <f>IF(B169&lt;=$E$5,E168+C169-D169,0)</f>
        <v>0</v>
      </c>
      <c r="F169" s="49">
        <f>IF(B169&lt;=$E$5,F168+F168*$E$6/12,0)</f>
        <v>0</v>
      </c>
      <c r="G169" s="49">
        <f>IF(A169&lt;12,0,IF(B169=$E$5,1,0))</f>
        <v>0</v>
      </c>
      <c r="I169" s="49">
        <f>IF(G169=1,E169,0)</f>
        <v>0</v>
      </c>
      <c r="J169" s="49">
        <f>IF(G169=1,F169,0)</f>
        <v>0</v>
      </c>
      <c r="L169" s="49">
        <f>IF(F169-E169&gt;0,1,0)</f>
        <v>0</v>
      </c>
    </row>
    <row r="170" spans="1:12" ht="12.75">
      <c r="A170" s="49">
        <f>IF(A169=12,1,A169+1)</f>
        <v>5</v>
      </c>
      <c r="B170" s="49">
        <f>IF(A169=12,B169+1,B169)</f>
        <v>14</v>
      </c>
      <c r="C170" s="49">
        <f>IF(B170&lt;=$E$5,E169*$B$5/12,0)</f>
        <v>0</v>
      </c>
      <c r="D170" s="49">
        <f>IF(B170&lt;=$E$5,E169*$B$6/12,0)</f>
        <v>0</v>
      </c>
      <c r="E170" s="49">
        <f>IF(B170&lt;=$E$5,E169+C170-D170,0)</f>
        <v>0</v>
      </c>
      <c r="F170" s="49">
        <f>IF(B170&lt;=$E$5,F169+F169*$E$6/12,0)</f>
        <v>0</v>
      </c>
      <c r="G170" s="49">
        <f>IF(A170&lt;12,0,IF(B170=$E$5,1,0))</f>
        <v>0</v>
      </c>
      <c r="I170" s="49">
        <f>IF(G170=1,E170,0)</f>
        <v>0</v>
      </c>
      <c r="J170" s="49">
        <f>IF(G170=1,F170,0)</f>
        <v>0</v>
      </c>
      <c r="L170" s="49">
        <f>IF(F170-E170&gt;0,1,0)</f>
        <v>0</v>
      </c>
    </row>
    <row r="171" spans="1:12" ht="12.75">
      <c r="A171" s="49">
        <f>IF(A170=12,1,A170+1)</f>
        <v>6</v>
      </c>
      <c r="B171" s="49">
        <f>IF(A170=12,B170+1,B170)</f>
        <v>14</v>
      </c>
      <c r="C171" s="49">
        <f>IF(B171&lt;=$E$5,E170*$B$5/12,0)</f>
        <v>0</v>
      </c>
      <c r="D171" s="49">
        <f>IF(B171&lt;=$E$5,E170*$B$6/12,0)</f>
        <v>0</v>
      </c>
      <c r="E171" s="49">
        <f>IF(B171&lt;=$E$5,E170+C171-D171,0)</f>
        <v>0</v>
      </c>
      <c r="F171" s="49">
        <f>IF(B171&lt;=$E$5,F170+F170*$E$6/12,0)</f>
        <v>0</v>
      </c>
      <c r="G171" s="49">
        <f>IF(A171&lt;12,0,IF(B171=$E$5,1,0))</f>
        <v>0</v>
      </c>
      <c r="I171" s="49">
        <f>IF(G171=1,E171,0)</f>
        <v>0</v>
      </c>
      <c r="J171" s="49">
        <f>IF(G171=1,F171,0)</f>
        <v>0</v>
      </c>
      <c r="L171" s="49">
        <f>IF(F171-E171&gt;0,1,0)</f>
        <v>0</v>
      </c>
    </row>
    <row r="172" spans="1:12" ht="12.75">
      <c r="A172" s="49">
        <f>IF(A171=12,1,A171+1)</f>
        <v>7</v>
      </c>
      <c r="B172" s="49">
        <f>IF(A171=12,B171+1,B171)</f>
        <v>14</v>
      </c>
      <c r="C172" s="49">
        <f>IF(B172&lt;=$E$5,E171*$B$5/12,0)</f>
        <v>0</v>
      </c>
      <c r="D172" s="49">
        <f>IF(B172&lt;=$E$5,E171*$B$6/12,0)</f>
        <v>0</v>
      </c>
      <c r="E172" s="49">
        <f>IF(B172&lt;=$E$5,E171+C172-D172,0)</f>
        <v>0</v>
      </c>
      <c r="F172" s="49">
        <f>IF(B172&lt;=$E$5,F171+F171*$E$6/12,0)</f>
        <v>0</v>
      </c>
      <c r="G172" s="49">
        <f>IF(A172&lt;12,0,IF(B172=$E$5,1,0))</f>
        <v>0</v>
      </c>
      <c r="I172" s="49">
        <f>IF(G172=1,E172,0)</f>
        <v>0</v>
      </c>
      <c r="J172" s="49">
        <f>IF(G172=1,F172,0)</f>
        <v>0</v>
      </c>
      <c r="L172" s="49">
        <f>IF(F172-E172&gt;0,1,0)</f>
        <v>0</v>
      </c>
    </row>
    <row r="173" spans="1:12" ht="12.75">
      <c r="A173" s="49">
        <f>IF(A172=12,1,A172+1)</f>
        <v>8</v>
      </c>
      <c r="B173" s="49">
        <f>IF(A172=12,B172+1,B172)</f>
        <v>14</v>
      </c>
      <c r="C173" s="49">
        <f>IF(B173&lt;=$E$5,E172*$B$5/12,0)</f>
        <v>0</v>
      </c>
      <c r="D173" s="49">
        <f>IF(B173&lt;=$E$5,E172*$B$6/12,0)</f>
        <v>0</v>
      </c>
      <c r="E173" s="49">
        <f>IF(B173&lt;=$E$5,E172+C173-D173,0)</f>
        <v>0</v>
      </c>
      <c r="F173" s="49">
        <f>IF(B173&lt;=$E$5,F172+F172*$E$6/12,0)</f>
        <v>0</v>
      </c>
      <c r="G173" s="49">
        <f>IF(A173&lt;12,0,IF(B173=$E$5,1,0))</f>
        <v>0</v>
      </c>
      <c r="I173" s="49">
        <f>IF(G173=1,E173,0)</f>
        <v>0</v>
      </c>
      <c r="J173" s="49">
        <f>IF(G173=1,F173,0)</f>
        <v>0</v>
      </c>
      <c r="L173" s="49">
        <f>IF(F173-E173&gt;0,1,0)</f>
        <v>0</v>
      </c>
    </row>
    <row r="174" spans="1:12" ht="12.75">
      <c r="A174" s="49">
        <f>IF(A173=12,1,A173+1)</f>
        <v>9</v>
      </c>
      <c r="B174" s="49">
        <f>IF(A173=12,B173+1,B173)</f>
        <v>14</v>
      </c>
      <c r="C174" s="49">
        <f>IF(B174&lt;=$E$5,E173*$B$5/12,0)</f>
        <v>0</v>
      </c>
      <c r="D174" s="49">
        <f>IF(B174&lt;=$E$5,E173*$B$6/12,0)</f>
        <v>0</v>
      </c>
      <c r="E174" s="49">
        <f>IF(B174&lt;=$E$5,E173+C174-D174,0)</f>
        <v>0</v>
      </c>
      <c r="F174" s="49">
        <f>IF(B174&lt;=$E$5,F173+F173*$E$6/12,0)</f>
        <v>0</v>
      </c>
      <c r="G174" s="49">
        <f>IF(A174&lt;12,0,IF(B174=$E$5,1,0))</f>
        <v>0</v>
      </c>
      <c r="I174" s="49">
        <f>IF(G174=1,E174,0)</f>
        <v>0</v>
      </c>
      <c r="J174" s="49">
        <f>IF(G174=1,F174,0)</f>
        <v>0</v>
      </c>
      <c r="L174" s="49">
        <f>IF(F174-E174&gt;0,1,0)</f>
        <v>0</v>
      </c>
    </row>
    <row r="175" spans="1:12" ht="12.75">
      <c r="A175" s="49">
        <f>IF(A174=12,1,A174+1)</f>
        <v>10</v>
      </c>
      <c r="B175" s="49">
        <f>IF(A174=12,B174+1,B174)</f>
        <v>14</v>
      </c>
      <c r="C175" s="49">
        <f>IF(B175&lt;=$E$5,E174*$B$5/12,0)</f>
        <v>0</v>
      </c>
      <c r="D175" s="49">
        <f>IF(B175&lt;=$E$5,E174*$B$6/12,0)</f>
        <v>0</v>
      </c>
      <c r="E175" s="49">
        <f>IF(B175&lt;=$E$5,E174+C175-D175,0)</f>
        <v>0</v>
      </c>
      <c r="F175" s="49">
        <f>IF(B175&lt;=$E$5,F174+F174*$E$6/12,0)</f>
        <v>0</v>
      </c>
      <c r="G175" s="49">
        <f>IF(A175&lt;12,0,IF(B175=$E$5,1,0))</f>
        <v>0</v>
      </c>
      <c r="I175" s="49">
        <f>IF(G175=1,E175,0)</f>
        <v>0</v>
      </c>
      <c r="J175" s="49">
        <f>IF(G175=1,F175,0)</f>
        <v>0</v>
      </c>
      <c r="L175" s="49">
        <f>IF(F175-E175&gt;0,1,0)</f>
        <v>0</v>
      </c>
    </row>
    <row r="176" spans="1:12" ht="12.75">
      <c r="A176" s="49">
        <f>IF(A175=12,1,A175+1)</f>
        <v>11</v>
      </c>
      <c r="B176" s="49">
        <f>IF(A175=12,B175+1,B175)</f>
        <v>14</v>
      </c>
      <c r="C176" s="49">
        <f>IF(B176&lt;=$E$5,E175*$B$5/12,0)</f>
        <v>0</v>
      </c>
      <c r="D176" s="49">
        <f>IF(B176&lt;=$E$5,E175*$B$6/12,0)</f>
        <v>0</v>
      </c>
      <c r="E176" s="49">
        <f>IF(B176&lt;=$E$5,E175+C176-D176,0)</f>
        <v>0</v>
      </c>
      <c r="F176" s="49">
        <f>IF(B176&lt;=$E$5,F175+F175*$E$6/12,0)</f>
        <v>0</v>
      </c>
      <c r="G176" s="49">
        <f>IF(A176&lt;12,0,IF(B176=$E$5,1,0))</f>
        <v>0</v>
      </c>
      <c r="I176" s="49">
        <f>IF(G176=1,E176,0)</f>
        <v>0</v>
      </c>
      <c r="J176" s="49">
        <f>IF(G176=1,F176,0)</f>
        <v>0</v>
      </c>
      <c r="L176" s="49">
        <f>IF(F176-E176&gt;0,1,0)</f>
        <v>0</v>
      </c>
    </row>
    <row r="177" spans="1:12" ht="12.75">
      <c r="A177" s="49">
        <f>IF(A176=12,1,A176+1)</f>
        <v>12</v>
      </c>
      <c r="B177" s="49">
        <f>IF(A176=12,B176+1,B176)</f>
        <v>14</v>
      </c>
      <c r="C177" s="49">
        <f>IF(B177&lt;=$E$5,E176*$B$5/12,0)</f>
        <v>0</v>
      </c>
      <c r="D177" s="49">
        <f>IF(B177&lt;=$E$5,E176*$B$6/12,0)</f>
        <v>0</v>
      </c>
      <c r="E177" s="49">
        <f>IF(B177&lt;=$E$5,E176+C177-D177,0)</f>
        <v>0</v>
      </c>
      <c r="F177" s="49">
        <f>IF(B177&lt;=$E$5,F176+F176*$E$6/12,0)</f>
        <v>0</v>
      </c>
      <c r="G177" s="49">
        <f>IF(A177&lt;12,0,IF(B177=$E$5,1,0))</f>
        <v>0</v>
      </c>
      <c r="I177" s="49">
        <f>IF(G177=1,E177,0)</f>
        <v>0</v>
      </c>
      <c r="J177" s="49">
        <f>IF(G177=1,F177,0)</f>
        <v>0</v>
      </c>
      <c r="L177" s="49">
        <f>IF(F177-E177&gt;0,1,0)</f>
        <v>0</v>
      </c>
    </row>
    <row r="178" spans="1:12" ht="12.75">
      <c r="A178" s="49">
        <f>IF(A177=12,1,A177+1)</f>
        <v>1</v>
      </c>
      <c r="B178" s="49">
        <f>IF(A177=12,B177+1,B177)</f>
        <v>15</v>
      </c>
      <c r="C178" s="49">
        <f>IF(B178&lt;=$E$5,E177*$B$5/12,0)</f>
        <v>0</v>
      </c>
      <c r="D178" s="49">
        <f>IF(B178&lt;=$E$5,E177*$B$6/12,0)</f>
        <v>0</v>
      </c>
      <c r="E178" s="49">
        <f>IF(B178&lt;=$E$5,E177+C178-D178,0)</f>
        <v>0</v>
      </c>
      <c r="F178" s="49">
        <f>IF(B178&lt;=$E$5,F177+F177*$E$6/12,0)</f>
        <v>0</v>
      </c>
      <c r="G178" s="49">
        <f>IF(A178&lt;12,0,IF(B178=$E$5,1,0))</f>
        <v>0</v>
      </c>
      <c r="I178" s="49">
        <f>IF(G178=1,E178,0)</f>
        <v>0</v>
      </c>
      <c r="J178" s="49">
        <f>IF(G178=1,F178,0)</f>
        <v>0</v>
      </c>
      <c r="L178" s="49">
        <f>IF(F178-E178&gt;0,1,0)</f>
        <v>0</v>
      </c>
    </row>
    <row r="179" spans="1:12" ht="12.75">
      <c r="A179" s="49">
        <f>IF(A178=12,1,A178+1)</f>
        <v>2</v>
      </c>
      <c r="B179" s="49">
        <f>IF(A178=12,B178+1,B178)</f>
        <v>15</v>
      </c>
      <c r="C179" s="49">
        <f>IF(B179&lt;=$E$5,E178*$B$5/12,0)</f>
        <v>0</v>
      </c>
      <c r="D179" s="49">
        <f>IF(B179&lt;=$E$5,E178*$B$6/12,0)</f>
        <v>0</v>
      </c>
      <c r="E179" s="49">
        <f>IF(B179&lt;=$E$5,E178+C179-D179,0)</f>
        <v>0</v>
      </c>
      <c r="F179" s="49">
        <f>IF(B179&lt;=$E$5,F178+F178*$E$6/12,0)</f>
        <v>0</v>
      </c>
      <c r="G179" s="49">
        <f>IF(A179&lt;12,0,IF(B179=$E$5,1,0))</f>
        <v>0</v>
      </c>
      <c r="I179" s="49">
        <f>IF(G179=1,E179,0)</f>
        <v>0</v>
      </c>
      <c r="J179" s="49">
        <f>IF(G179=1,F179,0)</f>
        <v>0</v>
      </c>
      <c r="L179" s="49">
        <f>IF(F179-E179&gt;0,1,0)</f>
        <v>0</v>
      </c>
    </row>
    <row r="180" spans="1:12" ht="12.75">
      <c r="A180" s="49">
        <f>IF(A179=12,1,A179+1)</f>
        <v>3</v>
      </c>
      <c r="B180" s="49">
        <f>IF(A179=12,B179+1,B179)</f>
        <v>15</v>
      </c>
      <c r="C180" s="49">
        <f>IF(B180&lt;=$E$5,E179*$B$5/12,0)</f>
        <v>0</v>
      </c>
      <c r="D180" s="49">
        <f>IF(B180&lt;=$E$5,E179*$B$6/12,0)</f>
        <v>0</v>
      </c>
      <c r="E180" s="49">
        <f>IF(B180&lt;=$E$5,E179+C180-D180,0)</f>
        <v>0</v>
      </c>
      <c r="F180" s="49">
        <f>IF(B180&lt;=$E$5,F179+F179*$E$6/12,0)</f>
        <v>0</v>
      </c>
      <c r="G180" s="49">
        <f>IF(A180&lt;12,0,IF(B180=$E$5,1,0))</f>
        <v>0</v>
      </c>
      <c r="I180" s="49">
        <f>IF(G180=1,E180,0)</f>
        <v>0</v>
      </c>
      <c r="J180" s="49">
        <f>IF(G180=1,F180,0)</f>
        <v>0</v>
      </c>
      <c r="L180" s="49">
        <f>IF(F180-E180&gt;0,1,0)</f>
        <v>0</v>
      </c>
    </row>
    <row r="181" spans="1:12" ht="12.75">
      <c r="A181" s="49">
        <f>IF(A180=12,1,A180+1)</f>
        <v>4</v>
      </c>
      <c r="B181" s="49">
        <f>IF(A180=12,B180+1,B180)</f>
        <v>15</v>
      </c>
      <c r="C181" s="49">
        <f>IF(B181&lt;=$E$5,E180*$B$5/12,0)</f>
        <v>0</v>
      </c>
      <c r="D181" s="49">
        <f>IF(B181&lt;=$E$5,E180*$B$6/12,0)</f>
        <v>0</v>
      </c>
      <c r="E181" s="49">
        <f>IF(B181&lt;=$E$5,E180+C181-D181,0)</f>
        <v>0</v>
      </c>
      <c r="F181" s="49">
        <f>IF(B181&lt;=$E$5,F180+F180*$E$6/12,0)</f>
        <v>0</v>
      </c>
      <c r="G181" s="49">
        <f>IF(A181&lt;12,0,IF(B181=$E$5,1,0))</f>
        <v>0</v>
      </c>
      <c r="I181" s="49">
        <f>IF(G181=1,E181,0)</f>
        <v>0</v>
      </c>
      <c r="J181" s="49">
        <f>IF(G181=1,F181,0)</f>
        <v>0</v>
      </c>
      <c r="L181" s="49">
        <f>IF(F181-E181&gt;0,1,0)</f>
        <v>0</v>
      </c>
    </row>
    <row r="182" spans="1:12" ht="12.75">
      <c r="A182" s="49">
        <f>IF(A181=12,1,A181+1)</f>
        <v>5</v>
      </c>
      <c r="B182" s="49">
        <f>IF(A181=12,B181+1,B181)</f>
        <v>15</v>
      </c>
      <c r="C182" s="49">
        <f>IF(B182&lt;=$E$5,E181*$B$5/12,0)</f>
        <v>0</v>
      </c>
      <c r="D182" s="49">
        <f>IF(B182&lt;=$E$5,E181*$B$6/12,0)</f>
        <v>0</v>
      </c>
      <c r="E182" s="49">
        <f>IF(B182&lt;=$E$5,E181+C182-D182,0)</f>
        <v>0</v>
      </c>
      <c r="F182" s="49">
        <f>IF(B182&lt;=$E$5,F181+F181*$E$6/12,0)</f>
        <v>0</v>
      </c>
      <c r="G182" s="49">
        <f>IF(A182&lt;12,0,IF(B182=$E$5,1,0))</f>
        <v>0</v>
      </c>
      <c r="I182" s="49">
        <f>IF(G182=1,E182,0)</f>
        <v>0</v>
      </c>
      <c r="J182" s="49">
        <f>IF(G182=1,F182,0)</f>
        <v>0</v>
      </c>
      <c r="L182" s="49">
        <f>IF(F182-E182&gt;0,1,0)</f>
        <v>0</v>
      </c>
    </row>
    <row r="183" spans="1:12" ht="12.75">
      <c r="A183" s="49">
        <f>IF(A182=12,1,A182+1)</f>
        <v>6</v>
      </c>
      <c r="B183" s="49">
        <f>IF(A182=12,B182+1,B182)</f>
        <v>15</v>
      </c>
      <c r="C183" s="49">
        <f>IF(B183&lt;=$E$5,E182*$B$5/12,0)</f>
        <v>0</v>
      </c>
      <c r="D183" s="49">
        <f>IF(B183&lt;=$E$5,E182*$B$6/12,0)</f>
        <v>0</v>
      </c>
      <c r="E183" s="49">
        <f>IF(B183&lt;=$E$5,E182+C183-D183,0)</f>
        <v>0</v>
      </c>
      <c r="F183" s="49">
        <f>IF(B183&lt;=$E$5,F182+F182*$E$6/12,0)</f>
        <v>0</v>
      </c>
      <c r="G183" s="49">
        <f>IF(A183&lt;12,0,IF(B183=$E$5,1,0))</f>
        <v>0</v>
      </c>
      <c r="I183" s="49">
        <f>IF(G183=1,E183,0)</f>
        <v>0</v>
      </c>
      <c r="J183" s="49">
        <f>IF(G183=1,F183,0)</f>
        <v>0</v>
      </c>
      <c r="L183" s="49">
        <f>IF(F183-E183&gt;0,1,0)</f>
        <v>0</v>
      </c>
    </row>
    <row r="184" spans="1:12" ht="12.75">
      <c r="A184" s="49">
        <f>IF(A183=12,1,A183+1)</f>
        <v>7</v>
      </c>
      <c r="B184" s="49">
        <f>IF(A183=12,B183+1,B183)</f>
        <v>15</v>
      </c>
      <c r="C184" s="49">
        <f>IF(B184&lt;=$E$5,E183*$B$5/12,0)</f>
        <v>0</v>
      </c>
      <c r="D184" s="49">
        <f>IF(B184&lt;=$E$5,E183*$B$6/12,0)</f>
        <v>0</v>
      </c>
      <c r="E184" s="49">
        <f>IF(B184&lt;=$E$5,E183+C184-D184,0)</f>
        <v>0</v>
      </c>
      <c r="F184" s="49">
        <f>IF(B184&lt;=$E$5,F183+F183*$E$6/12,0)</f>
        <v>0</v>
      </c>
      <c r="G184" s="49">
        <f>IF(A184&lt;12,0,IF(B184=$E$5,1,0))</f>
        <v>0</v>
      </c>
      <c r="I184" s="49">
        <f>IF(G184=1,E184,0)</f>
        <v>0</v>
      </c>
      <c r="J184" s="49">
        <f>IF(G184=1,F184,0)</f>
        <v>0</v>
      </c>
      <c r="L184" s="49">
        <f>IF(F184-E184&gt;0,1,0)</f>
        <v>0</v>
      </c>
    </row>
    <row r="185" spans="1:12" ht="12.75">
      <c r="A185" s="49">
        <f>IF(A184=12,1,A184+1)</f>
        <v>8</v>
      </c>
      <c r="B185" s="49">
        <f>IF(A184=12,B184+1,B184)</f>
        <v>15</v>
      </c>
      <c r="C185" s="49">
        <f>IF(B185&lt;=$E$5,E184*$B$5/12,0)</f>
        <v>0</v>
      </c>
      <c r="D185" s="49">
        <f>IF(B185&lt;=$E$5,E184*$B$6/12,0)</f>
        <v>0</v>
      </c>
      <c r="E185" s="49">
        <f>IF(B185&lt;=$E$5,E184+C185-D185,0)</f>
        <v>0</v>
      </c>
      <c r="F185" s="49">
        <f>IF(B185&lt;=$E$5,F184+F184*$E$6/12,0)</f>
        <v>0</v>
      </c>
      <c r="G185" s="49">
        <f>IF(A185&lt;12,0,IF(B185=$E$5,1,0))</f>
        <v>0</v>
      </c>
      <c r="I185" s="49">
        <f>IF(G185=1,E185,0)</f>
        <v>0</v>
      </c>
      <c r="J185" s="49">
        <f>IF(G185=1,F185,0)</f>
        <v>0</v>
      </c>
      <c r="L185" s="49">
        <f>IF(F185-E185&gt;0,1,0)</f>
        <v>0</v>
      </c>
    </row>
    <row r="186" spans="1:12" ht="12.75">
      <c r="A186" s="49">
        <f>IF(A185=12,1,A185+1)</f>
        <v>9</v>
      </c>
      <c r="B186" s="49">
        <f>IF(A185=12,B185+1,B185)</f>
        <v>15</v>
      </c>
      <c r="C186" s="49">
        <f>IF(B186&lt;=$E$5,E185*$B$5/12,0)</f>
        <v>0</v>
      </c>
      <c r="D186" s="49">
        <f>IF(B186&lt;=$E$5,E185*$B$6/12,0)</f>
        <v>0</v>
      </c>
      <c r="E186" s="49">
        <f>IF(B186&lt;=$E$5,E185+C186-D186,0)</f>
        <v>0</v>
      </c>
      <c r="F186" s="49">
        <f>IF(B186&lt;=$E$5,F185+F185*$E$6/12,0)</f>
        <v>0</v>
      </c>
      <c r="G186" s="49">
        <f>IF(A186&lt;12,0,IF(B186=$E$5,1,0))</f>
        <v>0</v>
      </c>
      <c r="I186" s="49">
        <f>IF(G186=1,E186,0)</f>
        <v>0</v>
      </c>
      <c r="J186" s="49">
        <f>IF(G186=1,F186,0)</f>
        <v>0</v>
      </c>
      <c r="L186" s="49">
        <f>IF(F186-E186&gt;0,1,0)</f>
        <v>0</v>
      </c>
    </row>
    <row r="187" spans="1:12" ht="12.75">
      <c r="A187" s="49">
        <f>IF(A186=12,1,A186+1)</f>
        <v>10</v>
      </c>
      <c r="B187" s="49">
        <f>IF(A186=12,B186+1,B186)</f>
        <v>15</v>
      </c>
      <c r="C187" s="49">
        <f>IF(B187&lt;=$E$5,E186*$B$5/12,0)</f>
        <v>0</v>
      </c>
      <c r="D187" s="49">
        <f>IF(B187&lt;=$E$5,E186*$B$6/12,0)</f>
        <v>0</v>
      </c>
      <c r="E187" s="49">
        <f>IF(B187&lt;=$E$5,E186+C187-D187,0)</f>
        <v>0</v>
      </c>
      <c r="F187" s="49">
        <f>IF(B187&lt;=$E$5,F186+F186*$E$6/12,0)</f>
        <v>0</v>
      </c>
      <c r="G187" s="49">
        <f>IF(A187&lt;12,0,IF(B187=$E$5,1,0))</f>
        <v>0</v>
      </c>
      <c r="I187" s="49">
        <f>IF(G187=1,E187,0)</f>
        <v>0</v>
      </c>
      <c r="J187" s="49">
        <f>IF(G187=1,F187,0)</f>
        <v>0</v>
      </c>
      <c r="L187" s="49">
        <f>IF(F187-E187&gt;0,1,0)</f>
        <v>0</v>
      </c>
    </row>
    <row r="188" spans="1:12" ht="12.75">
      <c r="A188" s="49">
        <f>IF(A187=12,1,A187+1)</f>
        <v>11</v>
      </c>
      <c r="B188" s="49">
        <f>IF(A187=12,B187+1,B187)</f>
        <v>15</v>
      </c>
      <c r="C188" s="49">
        <f>IF(B188&lt;=$E$5,E187*$B$5/12,0)</f>
        <v>0</v>
      </c>
      <c r="D188" s="49">
        <f>IF(B188&lt;=$E$5,E187*$B$6/12,0)</f>
        <v>0</v>
      </c>
      <c r="E188" s="49">
        <f>IF(B188&lt;=$E$5,E187+C188-D188,0)</f>
        <v>0</v>
      </c>
      <c r="F188" s="49">
        <f>IF(B188&lt;=$E$5,F187+F187*$E$6/12,0)</f>
        <v>0</v>
      </c>
      <c r="G188" s="49">
        <f>IF(A188&lt;12,0,IF(B188=$E$5,1,0))</f>
        <v>0</v>
      </c>
      <c r="I188" s="49">
        <f>IF(G188=1,E188,0)</f>
        <v>0</v>
      </c>
      <c r="J188" s="49">
        <f>IF(G188=1,F188,0)</f>
        <v>0</v>
      </c>
      <c r="L188" s="49">
        <f>IF(F188-E188&gt;0,1,0)</f>
        <v>0</v>
      </c>
    </row>
    <row r="189" spans="1:12" ht="12.75">
      <c r="A189" s="49">
        <f>IF(A188=12,1,A188+1)</f>
        <v>12</v>
      </c>
      <c r="B189" s="49">
        <f>IF(A188=12,B188+1,B188)</f>
        <v>15</v>
      </c>
      <c r="C189" s="49">
        <f>IF(B189&lt;=$E$5,E188*$B$5/12,0)</f>
        <v>0</v>
      </c>
      <c r="D189" s="49">
        <f>IF(B189&lt;=$E$5,E188*$B$6/12,0)</f>
        <v>0</v>
      </c>
      <c r="E189" s="49">
        <f>IF(B189&lt;=$E$5,E188+C189-D189,0)</f>
        <v>0</v>
      </c>
      <c r="F189" s="49">
        <f>IF(B189&lt;=$E$5,F188+F188*$E$6/12,0)</f>
        <v>0</v>
      </c>
      <c r="G189" s="49">
        <f>IF(A189&lt;12,0,IF(B189=$E$5,1,0))</f>
        <v>0</v>
      </c>
      <c r="I189" s="49">
        <f>IF(G189=1,E189,0)</f>
        <v>0</v>
      </c>
      <c r="J189" s="49">
        <f>IF(G189=1,F189,0)</f>
        <v>0</v>
      </c>
      <c r="L189" s="49">
        <f>IF(F189-E189&gt;0,1,0)</f>
        <v>0</v>
      </c>
    </row>
    <row r="190" spans="1:12" ht="12.75">
      <c r="A190" s="49">
        <f>IF(A189=12,1,A189+1)</f>
        <v>1</v>
      </c>
      <c r="B190" s="49">
        <f>IF(A189=12,B189+1,B189)</f>
        <v>16</v>
      </c>
      <c r="C190" s="49">
        <f>IF(B190&lt;=$E$5,E189*$B$5/12,0)</f>
        <v>0</v>
      </c>
      <c r="D190" s="49">
        <f>IF(B190&lt;=$E$5,E189*$B$6/12,0)</f>
        <v>0</v>
      </c>
      <c r="E190" s="49">
        <f>IF(B190&lt;=$E$5,E189+C190-D190,0)</f>
        <v>0</v>
      </c>
      <c r="F190" s="49">
        <f>IF(B190&lt;=$E$5,F189+F189*$E$6/12,0)</f>
        <v>0</v>
      </c>
      <c r="G190" s="49">
        <f>IF(A190&lt;12,0,IF(B190=$E$5,1,0))</f>
        <v>0</v>
      </c>
      <c r="I190" s="49">
        <f>IF(G190=1,E190,0)</f>
        <v>0</v>
      </c>
      <c r="J190" s="49">
        <f>IF(G190=1,F190,0)</f>
        <v>0</v>
      </c>
      <c r="L190" s="49">
        <f>IF(F190-E190&gt;0,1,0)</f>
        <v>0</v>
      </c>
    </row>
    <row r="191" spans="1:12" ht="12.75">
      <c r="A191" s="49">
        <f>IF(A190=12,1,A190+1)</f>
        <v>2</v>
      </c>
      <c r="B191" s="49">
        <f>IF(A190=12,B190+1,B190)</f>
        <v>16</v>
      </c>
      <c r="C191" s="49">
        <f>IF(B191&lt;=$E$5,E190*$B$5/12,0)</f>
        <v>0</v>
      </c>
      <c r="D191" s="49">
        <f>IF(B191&lt;=$E$5,E190*$B$6/12,0)</f>
        <v>0</v>
      </c>
      <c r="E191" s="49">
        <f>IF(B191&lt;=$E$5,E190+C191-D191,0)</f>
        <v>0</v>
      </c>
      <c r="F191" s="49">
        <f>IF(B191&lt;=$E$5,F190+F190*$E$6/12,0)</f>
        <v>0</v>
      </c>
      <c r="G191" s="49">
        <f>IF(A191&lt;12,0,IF(B191=$E$5,1,0))</f>
        <v>0</v>
      </c>
      <c r="I191" s="49">
        <f>IF(G191=1,E191,0)</f>
        <v>0</v>
      </c>
      <c r="J191" s="49">
        <f>IF(G191=1,F191,0)</f>
        <v>0</v>
      </c>
      <c r="L191" s="49">
        <f>IF(F191-E191&gt;0,1,0)</f>
        <v>0</v>
      </c>
    </row>
    <row r="192" spans="1:12" ht="12.75">
      <c r="A192" s="49">
        <f>IF(A191=12,1,A191+1)</f>
        <v>3</v>
      </c>
      <c r="B192" s="49">
        <f>IF(A191=12,B191+1,B191)</f>
        <v>16</v>
      </c>
      <c r="C192" s="49">
        <f>IF(B192&lt;=$E$5,E191*$B$5/12,0)</f>
        <v>0</v>
      </c>
      <c r="D192" s="49">
        <f>IF(B192&lt;=$E$5,E191*$B$6/12,0)</f>
        <v>0</v>
      </c>
      <c r="E192" s="49">
        <f>IF(B192&lt;=$E$5,E191+C192-D192,0)</f>
        <v>0</v>
      </c>
      <c r="F192" s="49">
        <f>IF(B192&lt;=$E$5,F191+F191*$E$6/12,0)</f>
        <v>0</v>
      </c>
      <c r="G192" s="49">
        <f>IF(A192&lt;12,0,IF(B192=$E$5,1,0))</f>
        <v>0</v>
      </c>
      <c r="I192" s="49">
        <f>IF(G192=1,E192,0)</f>
        <v>0</v>
      </c>
      <c r="J192" s="49">
        <f>IF(G192=1,F192,0)</f>
        <v>0</v>
      </c>
      <c r="L192" s="49">
        <f>IF(F192-E192&gt;0,1,0)</f>
        <v>0</v>
      </c>
    </row>
    <row r="193" spans="1:12" ht="12.75">
      <c r="A193" s="49">
        <f>IF(A192=12,1,A192+1)</f>
        <v>4</v>
      </c>
      <c r="B193" s="49">
        <f>IF(A192=12,B192+1,B192)</f>
        <v>16</v>
      </c>
      <c r="C193" s="49">
        <f>IF(B193&lt;=$E$5,E192*$B$5/12,0)</f>
        <v>0</v>
      </c>
      <c r="D193" s="49">
        <f>IF(B193&lt;=$E$5,E192*$B$6/12,0)</f>
        <v>0</v>
      </c>
      <c r="E193" s="49">
        <f>IF(B193&lt;=$E$5,E192+C193-D193,0)</f>
        <v>0</v>
      </c>
      <c r="F193" s="49">
        <f>IF(B193&lt;=$E$5,F192+F192*$E$6/12,0)</f>
        <v>0</v>
      </c>
      <c r="G193" s="49">
        <f>IF(A193&lt;12,0,IF(B193=$E$5,1,0))</f>
        <v>0</v>
      </c>
      <c r="I193" s="49">
        <f>IF(G193=1,E193,0)</f>
        <v>0</v>
      </c>
      <c r="J193" s="49">
        <f>IF(G193=1,F193,0)</f>
        <v>0</v>
      </c>
      <c r="L193" s="49">
        <f>IF(F193-E193&gt;0,1,0)</f>
        <v>0</v>
      </c>
    </row>
    <row r="194" spans="1:12" ht="12.75">
      <c r="A194" s="49">
        <f>IF(A193=12,1,A193+1)</f>
        <v>5</v>
      </c>
      <c r="B194" s="49">
        <f>IF(A193=12,B193+1,B193)</f>
        <v>16</v>
      </c>
      <c r="C194" s="49">
        <f>IF(B194&lt;=$E$5,E193*$B$5/12,0)</f>
        <v>0</v>
      </c>
      <c r="D194" s="49">
        <f>IF(B194&lt;=$E$5,E193*$B$6/12,0)</f>
        <v>0</v>
      </c>
      <c r="E194" s="49">
        <f>IF(B194&lt;=$E$5,E193+C194-D194,0)</f>
        <v>0</v>
      </c>
      <c r="F194" s="49">
        <f>IF(B194&lt;=$E$5,F193+F193*$E$6/12,0)</f>
        <v>0</v>
      </c>
      <c r="G194" s="49">
        <f>IF(A194&lt;12,0,IF(B194=$E$5,1,0))</f>
        <v>0</v>
      </c>
      <c r="I194" s="49">
        <f>IF(G194=1,E194,0)</f>
        <v>0</v>
      </c>
      <c r="J194" s="49">
        <f>IF(G194=1,F194,0)</f>
        <v>0</v>
      </c>
      <c r="L194" s="49">
        <f>IF(F194-E194&gt;0,1,0)</f>
        <v>0</v>
      </c>
    </row>
    <row r="195" spans="1:12" ht="12.75">
      <c r="A195" s="49">
        <f>IF(A194=12,1,A194+1)</f>
        <v>6</v>
      </c>
      <c r="B195" s="49">
        <f>IF(A194=12,B194+1,B194)</f>
        <v>16</v>
      </c>
      <c r="C195" s="49">
        <f>IF(B195&lt;=$E$5,E194*$B$5/12,0)</f>
        <v>0</v>
      </c>
      <c r="D195" s="49">
        <f>IF(B195&lt;=$E$5,E194*$B$6/12,0)</f>
        <v>0</v>
      </c>
      <c r="E195" s="49">
        <f>IF(B195&lt;=$E$5,E194+C195-D195,0)</f>
        <v>0</v>
      </c>
      <c r="F195" s="49">
        <f>IF(B195&lt;=$E$5,F194+F194*$E$6/12,0)</f>
        <v>0</v>
      </c>
      <c r="G195" s="49">
        <f>IF(A195&lt;12,0,IF(B195=$E$5,1,0))</f>
        <v>0</v>
      </c>
      <c r="I195" s="49">
        <f>IF(G195=1,E195,0)</f>
        <v>0</v>
      </c>
      <c r="J195" s="49">
        <f>IF(G195=1,F195,0)</f>
        <v>0</v>
      </c>
      <c r="L195" s="49">
        <f>IF(F195-E195&gt;0,1,0)</f>
        <v>0</v>
      </c>
    </row>
    <row r="196" spans="1:12" ht="12.75">
      <c r="A196" s="49">
        <f>IF(A195=12,1,A195+1)</f>
        <v>7</v>
      </c>
      <c r="B196" s="49">
        <f>IF(A195=12,B195+1,B195)</f>
        <v>16</v>
      </c>
      <c r="C196" s="49">
        <f>IF(B196&lt;=$E$5,E195*$B$5/12,0)</f>
        <v>0</v>
      </c>
      <c r="D196" s="49">
        <f>IF(B196&lt;=$E$5,E195*$B$6/12,0)</f>
        <v>0</v>
      </c>
      <c r="E196" s="49">
        <f>IF(B196&lt;=$E$5,E195+C196-D196,0)</f>
        <v>0</v>
      </c>
      <c r="F196" s="49">
        <f>IF(B196&lt;=$E$5,F195+F195*$E$6/12,0)</f>
        <v>0</v>
      </c>
      <c r="G196" s="49">
        <f>IF(A196&lt;12,0,IF(B196=$E$5,1,0))</f>
        <v>0</v>
      </c>
      <c r="I196" s="49">
        <f>IF(G196=1,E196,0)</f>
        <v>0</v>
      </c>
      <c r="J196" s="49">
        <f>IF(G196=1,F196,0)</f>
        <v>0</v>
      </c>
      <c r="L196" s="49">
        <f>IF(F196-E196&gt;0,1,0)</f>
        <v>0</v>
      </c>
    </row>
    <row r="197" spans="1:12" ht="12.75">
      <c r="A197" s="49">
        <f>IF(A196=12,1,A196+1)</f>
        <v>8</v>
      </c>
      <c r="B197" s="49">
        <f>IF(A196=12,B196+1,B196)</f>
        <v>16</v>
      </c>
      <c r="C197" s="49">
        <f>IF(B197&lt;=$E$5,E196*$B$5/12,0)</f>
        <v>0</v>
      </c>
      <c r="D197" s="49">
        <f>IF(B197&lt;=$E$5,E196*$B$6/12,0)</f>
        <v>0</v>
      </c>
      <c r="E197" s="49">
        <f>IF(B197&lt;=$E$5,E196+C197-D197,0)</f>
        <v>0</v>
      </c>
      <c r="F197" s="49">
        <f>IF(B197&lt;=$E$5,F196+F196*$E$6/12,0)</f>
        <v>0</v>
      </c>
      <c r="G197" s="49">
        <f>IF(A197&lt;12,0,IF(B197=$E$5,1,0))</f>
        <v>0</v>
      </c>
      <c r="I197" s="49">
        <f>IF(G197=1,E197,0)</f>
        <v>0</v>
      </c>
      <c r="J197" s="49">
        <f>IF(G197=1,F197,0)</f>
        <v>0</v>
      </c>
      <c r="L197" s="49">
        <f>IF(F197-E197&gt;0,1,0)</f>
        <v>0</v>
      </c>
    </row>
    <row r="198" spans="1:12" ht="12.75">
      <c r="A198" s="49">
        <f>IF(A197=12,1,A197+1)</f>
        <v>9</v>
      </c>
      <c r="B198" s="49">
        <f>IF(A197=12,B197+1,B197)</f>
        <v>16</v>
      </c>
      <c r="C198" s="49">
        <f>IF(B198&lt;=$E$5,E197*$B$5/12,0)</f>
        <v>0</v>
      </c>
      <c r="D198" s="49">
        <f>IF(B198&lt;=$E$5,E197*$B$6/12,0)</f>
        <v>0</v>
      </c>
      <c r="E198" s="49">
        <f>IF(B198&lt;=$E$5,E197+C198-D198,0)</f>
        <v>0</v>
      </c>
      <c r="F198" s="49">
        <f>IF(B198&lt;=$E$5,F197+F197*$E$6/12,0)</f>
        <v>0</v>
      </c>
      <c r="G198" s="49">
        <f>IF(A198&lt;12,0,IF(B198=$E$5,1,0))</f>
        <v>0</v>
      </c>
      <c r="I198" s="49">
        <f>IF(G198=1,E198,0)</f>
        <v>0</v>
      </c>
      <c r="J198" s="49">
        <f>IF(G198=1,F198,0)</f>
        <v>0</v>
      </c>
      <c r="L198" s="49">
        <f>IF(F198-E198&gt;0,1,0)</f>
        <v>0</v>
      </c>
    </row>
    <row r="199" spans="1:12" ht="12.75">
      <c r="A199" s="49">
        <f>IF(A198=12,1,A198+1)</f>
        <v>10</v>
      </c>
      <c r="B199" s="49">
        <f>IF(A198=12,B198+1,B198)</f>
        <v>16</v>
      </c>
      <c r="C199" s="49">
        <f>IF(B199&lt;=$E$5,E198*$B$5/12,0)</f>
        <v>0</v>
      </c>
      <c r="D199" s="49">
        <f>IF(B199&lt;=$E$5,E198*$B$6/12,0)</f>
        <v>0</v>
      </c>
      <c r="E199" s="49">
        <f>IF(B199&lt;=$E$5,E198+C199-D199,0)</f>
        <v>0</v>
      </c>
      <c r="F199" s="49">
        <f>IF(B199&lt;=$E$5,F198+F198*$E$6/12,0)</f>
        <v>0</v>
      </c>
      <c r="G199" s="49">
        <f>IF(A199&lt;12,0,IF(B199=$E$5,1,0))</f>
        <v>0</v>
      </c>
      <c r="I199" s="49">
        <f>IF(G199=1,E199,0)</f>
        <v>0</v>
      </c>
      <c r="J199" s="49">
        <f>IF(G199=1,F199,0)</f>
        <v>0</v>
      </c>
      <c r="L199" s="49">
        <f>IF(F199-E199&gt;0,1,0)</f>
        <v>0</v>
      </c>
    </row>
    <row r="200" spans="1:12" ht="12.75">
      <c r="A200" s="49">
        <f>IF(A199=12,1,A199+1)</f>
        <v>11</v>
      </c>
      <c r="B200" s="49">
        <f>IF(A199=12,B199+1,B199)</f>
        <v>16</v>
      </c>
      <c r="C200" s="49">
        <f>IF(B200&lt;=$E$5,E199*$B$5/12,0)</f>
        <v>0</v>
      </c>
      <c r="D200" s="49">
        <f>IF(B200&lt;=$E$5,E199*$B$6/12,0)</f>
        <v>0</v>
      </c>
      <c r="E200" s="49">
        <f>IF(B200&lt;=$E$5,E199+C200-D200,0)</f>
        <v>0</v>
      </c>
      <c r="F200" s="49">
        <f>IF(B200&lt;=$E$5,F199+F199*$E$6/12,0)</f>
        <v>0</v>
      </c>
      <c r="G200" s="49">
        <f>IF(A200&lt;12,0,IF(B200=$E$5,1,0))</f>
        <v>0</v>
      </c>
      <c r="I200" s="49">
        <f>IF(G200=1,E200,0)</f>
        <v>0</v>
      </c>
      <c r="J200" s="49">
        <f>IF(G200=1,F200,0)</f>
        <v>0</v>
      </c>
      <c r="L200" s="49">
        <f>IF(F200-E200&gt;0,1,0)</f>
        <v>0</v>
      </c>
    </row>
    <row r="201" spans="1:12" ht="12.75">
      <c r="A201" s="49">
        <f>IF(A200=12,1,A200+1)</f>
        <v>12</v>
      </c>
      <c r="B201" s="49">
        <f>IF(A200=12,B200+1,B200)</f>
        <v>16</v>
      </c>
      <c r="C201" s="49">
        <f>IF(B201&lt;=$E$5,E200*$B$5/12,0)</f>
        <v>0</v>
      </c>
      <c r="D201" s="49">
        <f>IF(B201&lt;=$E$5,E200*$B$6/12,0)</f>
        <v>0</v>
      </c>
      <c r="E201" s="49">
        <f>IF(B201&lt;=$E$5,E200+C201-D201,0)</f>
        <v>0</v>
      </c>
      <c r="F201" s="49">
        <f>IF(B201&lt;=$E$5,F200+F200*$E$6/12,0)</f>
        <v>0</v>
      </c>
      <c r="G201" s="49">
        <f>IF(A201&lt;12,0,IF(B201=$E$5,1,0))</f>
        <v>0</v>
      </c>
      <c r="I201" s="49">
        <f>IF(G201=1,E201,0)</f>
        <v>0</v>
      </c>
      <c r="J201" s="49">
        <f>IF(G201=1,F201,0)</f>
        <v>0</v>
      </c>
      <c r="L201" s="49">
        <f>IF(F201-E201&gt;0,1,0)</f>
        <v>0</v>
      </c>
    </row>
    <row r="202" spans="1:12" ht="12.75">
      <c r="A202" s="49">
        <f>IF(A201=12,1,A201+1)</f>
        <v>1</v>
      </c>
      <c r="B202" s="49">
        <f>IF(A201=12,B201+1,B201)</f>
        <v>17</v>
      </c>
      <c r="C202" s="49">
        <f>IF(B202&lt;=$E$5,E201*$B$5/12,0)</f>
        <v>0</v>
      </c>
      <c r="D202" s="49">
        <f>IF(B202&lt;=$E$5,E201*$B$6/12,0)</f>
        <v>0</v>
      </c>
      <c r="E202" s="49">
        <f>IF(B202&lt;=$E$5,E201+C202-D202,0)</f>
        <v>0</v>
      </c>
      <c r="F202" s="49">
        <f>IF(B202&lt;=$E$5,F201+F201*$E$6/12,0)</f>
        <v>0</v>
      </c>
      <c r="G202" s="49">
        <f>IF(A202&lt;12,0,IF(B202=$E$5,1,0))</f>
        <v>0</v>
      </c>
      <c r="I202" s="49">
        <f>IF(G202=1,E202,0)</f>
        <v>0</v>
      </c>
      <c r="J202" s="49">
        <f>IF(G202=1,F202,0)</f>
        <v>0</v>
      </c>
      <c r="L202" s="49">
        <f>IF(F202-E202&gt;0,1,0)</f>
        <v>0</v>
      </c>
    </row>
    <row r="203" spans="1:12" ht="12.75">
      <c r="A203" s="49">
        <f>IF(A202=12,1,A202+1)</f>
        <v>2</v>
      </c>
      <c r="B203" s="49">
        <f>IF(A202=12,B202+1,B202)</f>
        <v>17</v>
      </c>
      <c r="C203" s="49">
        <f>IF(B203&lt;=$E$5,E202*$B$5/12,0)</f>
        <v>0</v>
      </c>
      <c r="D203" s="49">
        <f>IF(B203&lt;=$E$5,E202*$B$6/12,0)</f>
        <v>0</v>
      </c>
      <c r="E203" s="49">
        <f>IF(B203&lt;=$E$5,E202+C203-D203,0)</f>
        <v>0</v>
      </c>
      <c r="F203" s="49">
        <f>IF(B203&lt;=$E$5,F202+F202*$E$6/12,0)</f>
        <v>0</v>
      </c>
      <c r="G203" s="49">
        <f>IF(A203&lt;12,0,IF(B203=$E$5,1,0))</f>
        <v>0</v>
      </c>
      <c r="I203" s="49">
        <f>IF(G203=1,E203,0)</f>
        <v>0</v>
      </c>
      <c r="J203" s="49">
        <f>IF(G203=1,F203,0)</f>
        <v>0</v>
      </c>
      <c r="L203" s="49">
        <f>IF(F203-E203&gt;0,1,0)</f>
        <v>0</v>
      </c>
    </row>
    <row r="204" spans="1:12" ht="12.75">
      <c r="A204" s="49">
        <f>IF(A203=12,1,A203+1)</f>
        <v>3</v>
      </c>
      <c r="B204" s="49">
        <f>IF(A203=12,B203+1,B203)</f>
        <v>17</v>
      </c>
      <c r="C204" s="49">
        <f>IF(B204&lt;=$E$5,E203*$B$5/12,0)</f>
        <v>0</v>
      </c>
      <c r="D204" s="49">
        <f>IF(B204&lt;=$E$5,E203*$B$6/12,0)</f>
        <v>0</v>
      </c>
      <c r="E204" s="49">
        <f>IF(B204&lt;=$E$5,E203+C204-D204,0)</f>
        <v>0</v>
      </c>
      <c r="F204" s="49">
        <f>IF(B204&lt;=$E$5,F203+F203*$E$6/12,0)</f>
        <v>0</v>
      </c>
      <c r="G204" s="49">
        <f>IF(A204&lt;12,0,IF(B204=$E$5,1,0))</f>
        <v>0</v>
      </c>
      <c r="I204" s="49">
        <f>IF(G204=1,E204,0)</f>
        <v>0</v>
      </c>
      <c r="J204" s="49">
        <f>IF(G204=1,F204,0)</f>
        <v>0</v>
      </c>
      <c r="L204" s="49">
        <f>IF(F204-E204&gt;0,1,0)</f>
        <v>0</v>
      </c>
    </row>
    <row r="205" spans="1:12" ht="12.75">
      <c r="A205" s="49">
        <f>IF(A204=12,1,A204+1)</f>
        <v>4</v>
      </c>
      <c r="B205" s="49">
        <f>IF(A204=12,B204+1,B204)</f>
        <v>17</v>
      </c>
      <c r="C205" s="49">
        <f>IF(B205&lt;=$E$5,E204*$B$5/12,0)</f>
        <v>0</v>
      </c>
      <c r="D205" s="49">
        <f>IF(B205&lt;=$E$5,E204*$B$6/12,0)</f>
        <v>0</v>
      </c>
      <c r="E205" s="49">
        <f>IF(B205&lt;=$E$5,E204+C205-D205,0)</f>
        <v>0</v>
      </c>
      <c r="F205" s="49">
        <f>IF(B205&lt;=$E$5,F204+F204*$E$6/12,0)</f>
        <v>0</v>
      </c>
      <c r="G205" s="49">
        <f>IF(A205&lt;12,0,IF(B205=$E$5,1,0))</f>
        <v>0</v>
      </c>
      <c r="I205" s="49">
        <f>IF(G205=1,E205,0)</f>
        <v>0</v>
      </c>
      <c r="J205" s="49">
        <f>IF(G205=1,F205,0)</f>
        <v>0</v>
      </c>
      <c r="L205" s="49">
        <f>IF(F205-E205&gt;0,1,0)</f>
        <v>0</v>
      </c>
    </row>
    <row r="206" spans="1:12" ht="12.75">
      <c r="A206" s="49">
        <f>IF(A205=12,1,A205+1)</f>
        <v>5</v>
      </c>
      <c r="B206" s="49">
        <f>IF(A205=12,B205+1,B205)</f>
        <v>17</v>
      </c>
      <c r="C206" s="49">
        <f>IF(B206&lt;=$E$5,E205*$B$5/12,0)</f>
        <v>0</v>
      </c>
      <c r="D206" s="49">
        <f>IF(B206&lt;=$E$5,E205*$B$6/12,0)</f>
        <v>0</v>
      </c>
      <c r="E206" s="49">
        <f>IF(B206&lt;=$E$5,E205+C206-D206,0)</f>
        <v>0</v>
      </c>
      <c r="F206" s="49">
        <f>IF(B206&lt;=$E$5,F205+F205*$E$6/12,0)</f>
        <v>0</v>
      </c>
      <c r="G206" s="49">
        <f>IF(A206&lt;12,0,IF(B206=$E$5,1,0))</f>
        <v>0</v>
      </c>
      <c r="I206" s="49">
        <f>IF(G206=1,E206,0)</f>
        <v>0</v>
      </c>
      <c r="J206" s="49">
        <f>IF(G206=1,F206,0)</f>
        <v>0</v>
      </c>
      <c r="L206" s="49">
        <f>IF(F206-E206&gt;0,1,0)</f>
        <v>0</v>
      </c>
    </row>
    <row r="207" spans="1:12" ht="12.75">
      <c r="A207" s="49">
        <f>IF(A206=12,1,A206+1)</f>
        <v>6</v>
      </c>
      <c r="B207" s="49">
        <f>IF(A206=12,B206+1,B206)</f>
        <v>17</v>
      </c>
      <c r="C207" s="49">
        <f>IF(B207&lt;=$E$5,E206*$B$5/12,0)</f>
        <v>0</v>
      </c>
      <c r="D207" s="49">
        <f>IF(B207&lt;=$E$5,E206*$B$6/12,0)</f>
        <v>0</v>
      </c>
      <c r="E207" s="49">
        <f>IF(B207&lt;=$E$5,E206+C207-D207,0)</f>
        <v>0</v>
      </c>
      <c r="F207" s="49">
        <f>IF(B207&lt;=$E$5,F206+F206*$E$6/12,0)</f>
        <v>0</v>
      </c>
      <c r="G207" s="49">
        <f>IF(A207&lt;12,0,IF(B207=$E$5,1,0))</f>
        <v>0</v>
      </c>
      <c r="I207" s="49">
        <f>IF(G207=1,E207,0)</f>
        <v>0</v>
      </c>
      <c r="J207" s="49">
        <f>IF(G207=1,F207,0)</f>
        <v>0</v>
      </c>
      <c r="L207" s="49">
        <f>IF(F207-E207&gt;0,1,0)</f>
        <v>0</v>
      </c>
    </row>
    <row r="208" spans="1:12" ht="12.75">
      <c r="A208" s="49">
        <f>IF(A207=12,1,A207+1)</f>
        <v>7</v>
      </c>
      <c r="B208" s="49">
        <f>IF(A207=12,B207+1,B207)</f>
        <v>17</v>
      </c>
      <c r="C208" s="49">
        <f>IF(B208&lt;=$E$5,E207*$B$5/12,0)</f>
        <v>0</v>
      </c>
      <c r="D208" s="49">
        <f>IF(B208&lt;=$E$5,E207*$B$6/12,0)</f>
        <v>0</v>
      </c>
      <c r="E208" s="49">
        <f>IF(B208&lt;=$E$5,E207+C208-D208,0)</f>
        <v>0</v>
      </c>
      <c r="F208" s="49">
        <f>IF(B208&lt;=$E$5,F207+F207*$E$6/12,0)</f>
        <v>0</v>
      </c>
      <c r="G208" s="49">
        <f>IF(A208&lt;12,0,IF(B208=$E$5,1,0))</f>
        <v>0</v>
      </c>
      <c r="I208" s="49">
        <f>IF(G208=1,E208,0)</f>
        <v>0</v>
      </c>
      <c r="J208" s="49">
        <f>IF(G208=1,F208,0)</f>
        <v>0</v>
      </c>
      <c r="L208" s="49">
        <f>IF(F208-E208&gt;0,1,0)</f>
        <v>0</v>
      </c>
    </row>
    <row r="209" spans="1:12" ht="12.75">
      <c r="A209" s="49">
        <f>IF(A208=12,1,A208+1)</f>
        <v>8</v>
      </c>
      <c r="B209" s="49">
        <f>IF(A208=12,B208+1,B208)</f>
        <v>17</v>
      </c>
      <c r="C209" s="49">
        <f>IF(B209&lt;=$E$5,E208*$B$5/12,0)</f>
        <v>0</v>
      </c>
      <c r="D209" s="49">
        <f>IF(B209&lt;=$E$5,E208*$B$6/12,0)</f>
        <v>0</v>
      </c>
      <c r="E209" s="49">
        <f>IF(B209&lt;=$E$5,E208+C209-D209,0)</f>
        <v>0</v>
      </c>
      <c r="F209" s="49">
        <f>IF(B209&lt;=$E$5,F208+F208*$E$6/12,0)</f>
        <v>0</v>
      </c>
      <c r="G209" s="49">
        <f>IF(A209&lt;12,0,IF(B209=$E$5,1,0))</f>
        <v>0</v>
      </c>
      <c r="I209" s="49">
        <f>IF(G209=1,E209,0)</f>
        <v>0</v>
      </c>
      <c r="J209" s="49">
        <f>IF(G209=1,F209,0)</f>
        <v>0</v>
      </c>
      <c r="L209" s="49">
        <f>IF(F209-E209&gt;0,1,0)</f>
        <v>0</v>
      </c>
    </row>
    <row r="210" spans="1:12" ht="12.75">
      <c r="A210" s="49">
        <f>IF(A209=12,1,A209+1)</f>
        <v>9</v>
      </c>
      <c r="B210" s="49">
        <f>IF(A209=12,B209+1,B209)</f>
        <v>17</v>
      </c>
      <c r="C210" s="49">
        <f>IF(B210&lt;=$E$5,E209*$B$5/12,0)</f>
        <v>0</v>
      </c>
      <c r="D210" s="49">
        <f>IF(B210&lt;=$E$5,E209*$B$6/12,0)</f>
        <v>0</v>
      </c>
      <c r="E210" s="49">
        <f>IF(B210&lt;=$E$5,E209+C210-D210,0)</f>
        <v>0</v>
      </c>
      <c r="F210" s="49">
        <f>IF(B210&lt;=$E$5,F209+F209*$E$6/12,0)</f>
        <v>0</v>
      </c>
      <c r="G210" s="49">
        <f>IF(A210&lt;12,0,IF(B210=$E$5,1,0))</f>
        <v>0</v>
      </c>
      <c r="I210" s="49">
        <f>IF(G210=1,E210,0)</f>
        <v>0</v>
      </c>
      <c r="J210" s="49">
        <f>IF(G210=1,F210,0)</f>
        <v>0</v>
      </c>
      <c r="L210" s="49">
        <f>IF(F210-E210&gt;0,1,0)</f>
        <v>0</v>
      </c>
    </row>
    <row r="211" spans="1:12" ht="12.75">
      <c r="A211" s="49">
        <f>IF(A210=12,1,A210+1)</f>
        <v>10</v>
      </c>
      <c r="B211" s="49">
        <f>IF(A210=12,B210+1,B210)</f>
        <v>17</v>
      </c>
      <c r="C211" s="49">
        <f>IF(B211&lt;=$E$5,E210*$B$5/12,0)</f>
        <v>0</v>
      </c>
      <c r="D211" s="49">
        <f>IF(B211&lt;=$E$5,E210*$B$6/12,0)</f>
        <v>0</v>
      </c>
      <c r="E211" s="49">
        <f>IF(B211&lt;=$E$5,E210+C211-D211,0)</f>
        <v>0</v>
      </c>
      <c r="F211" s="49">
        <f>IF(B211&lt;=$E$5,F210+F210*$E$6/12,0)</f>
        <v>0</v>
      </c>
      <c r="G211" s="49">
        <f>IF(A211&lt;12,0,IF(B211=$E$5,1,0))</f>
        <v>0</v>
      </c>
      <c r="I211" s="49">
        <f>IF(G211=1,E211,0)</f>
        <v>0</v>
      </c>
      <c r="J211" s="49">
        <f>IF(G211=1,F211,0)</f>
        <v>0</v>
      </c>
      <c r="L211" s="49">
        <f>IF(F211-E211&gt;0,1,0)</f>
        <v>0</v>
      </c>
    </row>
    <row r="212" spans="1:12" ht="12.75">
      <c r="A212" s="49">
        <f>IF(A211=12,1,A211+1)</f>
        <v>11</v>
      </c>
      <c r="B212" s="49">
        <f>IF(A211=12,B211+1,B211)</f>
        <v>17</v>
      </c>
      <c r="C212" s="49">
        <f>IF(B212&lt;=$E$5,E211*$B$5/12,0)</f>
        <v>0</v>
      </c>
      <c r="D212" s="49">
        <f>IF(B212&lt;=$E$5,E211*$B$6/12,0)</f>
        <v>0</v>
      </c>
      <c r="E212" s="49">
        <f>IF(B212&lt;=$E$5,E211+C212-D212,0)</f>
        <v>0</v>
      </c>
      <c r="F212" s="49">
        <f>IF(B212&lt;=$E$5,F211+F211*$E$6/12,0)</f>
        <v>0</v>
      </c>
      <c r="G212" s="49">
        <f>IF(A212&lt;12,0,IF(B212=$E$5,1,0))</f>
        <v>0</v>
      </c>
      <c r="I212" s="49">
        <f>IF(G212=1,E212,0)</f>
        <v>0</v>
      </c>
      <c r="J212" s="49">
        <f>IF(G212=1,F212,0)</f>
        <v>0</v>
      </c>
      <c r="L212" s="49">
        <f>IF(F212-E212&gt;0,1,0)</f>
        <v>0</v>
      </c>
    </row>
    <row r="213" spans="1:12" ht="12.75">
      <c r="A213" s="49">
        <f>IF(A212=12,1,A212+1)</f>
        <v>12</v>
      </c>
      <c r="B213" s="49">
        <f>IF(A212=12,B212+1,B212)</f>
        <v>17</v>
      </c>
      <c r="C213" s="49">
        <f>IF(B213&lt;=$E$5,E212*$B$5/12,0)</f>
        <v>0</v>
      </c>
      <c r="D213" s="49">
        <f>IF(B213&lt;=$E$5,E212*$B$6/12,0)</f>
        <v>0</v>
      </c>
      <c r="E213" s="49">
        <f>IF(B213&lt;=$E$5,E212+C213-D213,0)</f>
        <v>0</v>
      </c>
      <c r="F213" s="49">
        <f>IF(B213&lt;=$E$5,F212+F212*$E$6/12,0)</f>
        <v>0</v>
      </c>
      <c r="G213" s="49">
        <f>IF(A213&lt;12,0,IF(B213=$E$5,1,0))</f>
        <v>0</v>
      </c>
      <c r="I213" s="49">
        <f>IF(G213=1,E213,0)</f>
        <v>0</v>
      </c>
      <c r="J213" s="49">
        <f>IF(G213=1,F213,0)</f>
        <v>0</v>
      </c>
      <c r="L213" s="49">
        <f>IF(F213-E213&gt;0,1,0)</f>
        <v>0</v>
      </c>
    </row>
    <row r="214" spans="1:12" ht="12.75">
      <c r="A214" s="49">
        <f>IF(A213=12,1,A213+1)</f>
        <v>1</v>
      </c>
      <c r="B214" s="49">
        <f>IF(A213=12,B213+1,B213)</f>
        <v>18</v>
      </c>
      <c r="C214" s="49">
        <f>IF(B214&lt;=$E$5,E213*$B$5/12,0)</f>
        <v>0</v>
      </c>
      <c r="D214" s="49">
        <f>IF(B214&lt;=$E$5,E213*$B$6/12,0)</f>
        <v>0</v>
      </c>
      <c r="E214" s="49">
        <f>IF(B214&lt;=$E$5,E213+C214-D214,0)</f>
        <v>0</v>
      </c>
      <c r="F214" s="49">
        <f>IF(B214&lt;=$E$5,F213+F213*$E$6/12,0)</f>
        <v>0</v>
      </c>
      <c r="G214" s="49">
        <f>IF(A214&lt;12,0,IF(B214=$E$5,1,0))</f>
        <v>0</v>
      </c>
      <c r="I214" s="49">
        <f>IF(G214=1,E214,0)</f>
        <v>0</v>
      </c>
      <c r="J214" s="49">
        <f>IF(G214=1,F214,0)</f>
        <v>0</v>
      </c>
      <c r="L214" s="49">
        <f>IF(F214-E214&gt;0,1,0)</f>
        <v>0</v>
      </c>
    </row>
    <row r="215" spans="1:12" ht="12.75">
      <c r="A215" s="49">
        <f>IF(A214=12,1,A214+1)</f>
        <v>2</v>
      </c>
      <c r="B215" s="49">
        <f>IF(A214=12,B214+1,B214)</f>
        <v>18</v>
      </c>
      <c r="C215" s="49">
        <f>IF(B215&lt;=$E$5,E214*$B$5/12,0)</f>
        <v>0</v>
      </c>
      <c r="D215" s="49">
        <f>IF(B215&lt;=$E$5,E214*$B$6/12,0)</f>
        <v>0</v>
      </c>
      <c r="E215" s="49">
        <f>IF(B215&lt;=$E$5,E214+C215-D215,0)</f>
        <v>0</v>
      </c>
      <c r="F215" s="49">
        <f>IF(B215&lt;=$E$5,F214+F214*$E$6/12,0)</f>
        <v>0</v>
      </c>
      <c r="G215" s="49">
        <f>IF(A215&lt;12,0,IF(B215=$E$5,1,0))</f>
        <v>0</v>
      </c>
      <c r="I215" s="49">
        <f>IF(G215=1,E215,0)</f>
        <v>0</v>
      </c>
      <c r="J215" s="49">
        <f>IF(G215=1,F215,0)</f>
        <v>0</v>
      </c>
      <c r="L215" s="49">
        <f>IF(F215-E215&gt;0,1,0)</f>
        <v>0</v>
      </c>
    </row>
    <row r="216" spans="1:12" ht="12.75">
      <c r="A216" s="49">
        <f>IF(A215=12,1,A215+1)</f>
        <v>3</v>
      </c>
      <c r="B216" s="49">
        <f>IF(A215=12,B215+1,B215)</f>
        <v>18</v>
      </c>
      <c r="C216" s="49">
        <f>IF(B216&lt;=$E$5,E215*$B$5/12,0)</f>
        <v>0</v>
      </c>
      <c r="D216" s="49">
        <f>IF(B216&lt;=$E$5,E215*$B$6/12,0)</f>
        <v>0</v>
      </c>
      <c r="E216" s="49">
        <f>IF(B216&lt;=$E$5,E215+C216-D216,0)</f>
        <v>0</v>
      </c>
      <c r="F216" s="49">
        <f>IF(B216&lt;=$E$5,F215+F215*$E$6/12,0)</f>
        <v>0</v>
      </c>
      <c r="G216" s="49">
        <f>IF(A216&lt;12,0,IF(B216=$E$5,1,0))</f>
        <v>0</v>
      </c>
      <c r="I216" s="49">
        <f>IF(G216=1,E216,0)</f>
        <v>0</v>
      </c>
      <c r="J216" s="49">
        <f>IF(G216=1,F216,0)</f>
        <v>0</v>
      </c>
      <c r="L216" s="49">
        <f>IF(F216-E216&gt;0,1,0)</f>
        <v>0</v>
      </c>
    </row>
    <row r="217" spans="1:12" ht="12.75">
      <c r="A217" s="49">
        <f>IF(A216=12,1,A216+1)</f>
        <v>4</v>
      </c>
      <c r="B217" s="49">
        <f>IF(A216=12,B216+1,B216)</f>
        <v>18</v>
      </c>
      <c r="C217" s="49">
        <f>IF(B217&lt;=$E$5,E216*$B$5/12,0)</f>
        <v>0</v>
      </c>
      <c r="D217" s="49">
        <f>IF(B217&lt;=$E$5,E216*$B$6/12,0)</f>
        <v>0</v>
      </c>
      <c r="E217" s="49">
        <f>IF(B217&lt;=$E$5,E216+C217-D217,0)</f>
        <v>0</v>
      </c>
      <c r="F217" s="49">
        <f>IF(B217&lt;=$E$5,F216+F216*$E$6/12,0)</f>
        <v>0</v>
      </c>
      <c r="G217" s="49">
        <f>IF(A217&lt;12,0,IF(B217=$E$5,1,0))</f>
        <v>0</v>
      </c>
      <c r="I217" s="49">
        <f>IF(G217=1,E217,0)</f>
        <v>0</v>
      </c>
      <c r="J217" s="49">
        <f>IF(G217=1,F217,0)</f>
        <v>0</v>
      </c>
      <c r="L217" s="49">
        <f>IF(F217-E217&gt;0,1,0)</f>
        <v>0</v>
      </c>
    </row>
    <row r="218" spans="1:12" ht="12.75">
      <c r="A218" s="49">
        <f>IF(A217=12,1,A217+1)</f>
        <v>5</v>
      </c>
      <c r="B218" s="49">
        <f>IF(A217=12,B217+1,B217)</f>
        <v>18</v>
      </c>
      <c r="C218" s="49">
        <f>IF(B218&lt;=$E$5,E217*$B$5/12,0)</f>
        <v>0</v>
      </c>
      <c r="D218" s="49">
        <f>IF(B218&lt;=$E$5,E217*$B$6/12,0)</f>
        <v>0</v>
      </c>
      <c r="E218" s="49">
        <f>IF(B218&lt;=$E$5,E217+C218-D218,0)</f>
        <v>0</v>
      </c>
      <c r="F218" s="49">
        <f>IF(B218&lt;=$E$5,F217+F217*$E$6/12,0)</f>
        <v>0</v>
      </c>
      <c r="G218" s="49">
        <f>IF(A218&lt;12,0,IF(B218=$E$5,1,0))</f>
        <v>0</v>
      </c>
      <c r="I218" s="49">
        <f>IF(G218=1,E218,0)</f>
        <v>0</v>
      </c>
      <c r="J218" s="49">
        <f>IF(G218=1,F218,0)</f>
        <v>0</v>
      </c>
      <c r="L218" s="49">
        <f>IF(F218-E218&gt;0,1,0)</f>
        <v>0</v>
      </c>
    </row>
    <row r="219" spans="1:12" ht="12.75">
      <c r="A219" s="49">
        <f>IF(A218=12,1,A218+1)</f>
        <v>6</v>
      </c>
      <c r="B219" s="49">
        <f>IF(A218=12,B218+1,B218)</f>
        <v>18</v>
      </c>
      <c r="C219" s="49">
        <f>IF(B219&lt;=$E$5,E218*$B$5/12,0)</f>
        <v>0</v>
      </c>
      <c r="D219" s="49">
        <f>IF(B219&lt;=$E$5,E218*$B$6/12,0)</f>
        <v>0</v>
      </c>
      <c r="E219" s="49">
        <f>IF(B219&lt;=$E$5,E218+C219-D219,0)</f>
        <v>0</v>
      </c>
      <c r="F219" s="49">
        <f>IF(B219&lt;=$E$5,F218+F218*$E$6/12,0)</f>
        <v>0</v>
      </c>
      <c r="G219" s="49">
        <f>IF(A219&lt;12,0,IF(B219=$E$5,1,0))</f>
        <v>0</v>
      </c>
      <c r="I219" s="49">
        <f>IF(G219=1,E219,0)</f>
        <v>0</v>
      </c>
      <c r="J219" s="49">
        <f>IF(G219=1,F219,0)</f>
        <v>0</v>
      </c>
      <c r="L219" s="49">
        <f>IF(F219-E219&gt;0,1,0)</f>
        <v>0</v>
      </c>
    </row>
    <row r="220" spans="1:12" ht="12.75">
      <c r="A220" s="49">
        <f>IF(A219=12,1,A219+1)</f>
        <v>7</v>
      </c>
      <c r="B220" s="49">
        <f>IF(A219=12,B219+1,B219)</f>
        <v>18</v>
      </c>
      <c r="C220" s="49">
        <f>IF(B220&lt;=$E$5,E219*$B$5/12,0)</f>
        <v>0</v>
      </c>
      <c r="D220" s="49">
        <f>IF(B220&lt;=$E$5,E219*$B$6/12,0)</f>
        <v>0</v>
      </c>
      <c r="E220" s="49">
        <f>IF(B220&lt;=$E$5,E219+C220-D220,0)</f>
        <v>0</v>
      </c>
      <c r="F220" s="49">
        <f>IF(B220&lt;=$E$5,F219+F219*$E$6/12,0)</f>
        <v>0</v>
      </c>
      <c r="G220" s="49">
        <f>IF(A220&lt;12,0,IF(B220=$E$5,1,0))</f>
        <v>0</v>
      </c>
      <c r="I220" s="49">
        <f>IF(G220=1,E220,0)</f>
        <v>0</v>
      </c>
      <c r="J220" s="49">
        <f>IF(G220=1,F220,0)</f>
        <v>0</v>
      </c>
      <c r="L220" s="49">
        <f>IF(F220-E220&gt;0,1,0)</f>
        <v>0</v>
      </c>
    </row>
    <row r="221" spans="1:12" ht="12.75">
      <c r="A221" s="49">
        <f>IF(A220=12,1,A220+1)</f>
        <v>8</v>
      </c>
      <c r="B221" s="49">
        <f>IF(A220=12,B220+1,B220)</f>
        <v>18</v>
      </c>
      <c r="C221" s="49">
        <f>IF(B221&lt;=$E$5,E220*$B$5/12,0)</f>
        <v>0</v>
      </c>
      <c r="D221" s="49">
        <f>IF(B221&lt;=$E$5,E220*$B$6/12,0)</f>
        <v>0</v>
      </c>
      <c r="E221" s="49">
        <f>IF(B221&lt;=$E$5,E220+C221-D221,0)</f>
        <v>0</v>
      </c>
      <c r="F221" s="49">
        <f>IF(B221&lt;=$E$5,F220+F220*$E$6/12,0)</f>
        <v>0</v>
      </c>
      <c r="G221" s="49">
        <f>IF(A221&lt;12,0,IF(B221=$E$5,1,0))</f>
        <v>0</v>
      </c>
      <c r="I221" s="49">
        <f>IF(G221=1,E221,0)</f>
        <v>0</v>
      </c>
      <c r="J221" s="49">
        <f>IF(G221=1,F221,0)</f>
        <v>0</v>
      </c>
      <c r="L221" s="49">
        <f>IF(F221-E221&gt;0,1,0)</f>
        <v>0</v>
      </c>
    </row>
    <row r="222" spans="1:12" ht="12.75">
      <c r="A222" s="49">
        <f>IF(A221=12,1,A221+1)</f>
        <v>9</v>
      </c>
      <c r="B222" s="49">
        <f>IF(A221=12,B221+1,B221)</f>
        <v>18</v>
      </c>
      <c r="C222" s="49">
        <f>IF(B222&lt;=$E$5,E221*$B$5/12,0)</f>
        <v>0</v>
      </c>
      <c r="D222" s="49">
        <f>IF(B222&lt;=$E$5,E221*$B$6/12,0)</f>
        <v>0</v>
      </c>
      <c r="E222" s="49">
        <f>IF(B222&lt;=$E$5,E221+C222-D222,0)</f>
        <v>0</v>
      </c>
      <c r="F222" s="49">
        <f>IF(B222&lt;=$E$5,F221+F221*$E$6/12,0)</f>
        <v>0</v>
      </c>
      <c r="G222" s="49">
        <f>IF(A222&lt;12,0,IF(B222=$E$5,1,0))</f>
        <v>0</v>
      </c>
      <c r="I222" s="49">
        <f>IF(G222=1,E222,0)</f>
        <v>0</v>
      </c>
      <c r="J222" s="49">
        <f>IF(G222=1,F222,0)</f>
        <v>0</v>
      </c>
      <c r="L222" s="49">
        <f>IF(F222-E222&gt;0,1,0)</f>
        <v>0</v>
      </c>
    </row>
    <row r="223" spans="1:12" ht="12.75">
      <c r="A223" s="49">
        <f>IF(A222=12,1,A222+1)</f>
        <v>10</v>
      </c>
      <c r="B223" s="49">
        <f>IF(A222=12,B222+1,B222)</f>
        <v>18</v>
      </c>
      <c r="C223" s="49">
        <f>IF(B223&lt;=$E$5,E222*$B$5/12,0)</f>
        <v>0</v>
      </c>
      <c r="D223" s="49">
        <f>IF(B223&lt;=$E$5,E222*$B$6/12,0)</f>
        <v>0</v>
      </c>
      <c r="E223" s="49">
        <f>IF(B223&lt;=$E$5,E222+C223-D223,0)</f>
        <v>0</v>
      </c>
      <c r="F223" s="49">
        <f>IF(B223&lt;=$E$5,F222+F222*$E$6/12,0)</f>
        <v>0</v>
      </c>
      <c r="G223" s="49">
        <f>IF(A223&lt;12,0,IF(B223=$E$5,1,0))</f>
        <v>0</v>
      </c>
      <c r="I223" s="49">
        <f>IF(G223=1,E223,0)</f>
        <v>0</v>
      </c>
      <c r="J223" s="49">
        <f>IF(G223=1,F223,0)</f>
        <v>0</v>
      </c>
      <c r="L223" s="49">
        <f>IF(F223-E223&gt;0,1,0)</f>
        <v>0</v>
      </c>
    </row>
    <row r="224" spans="1:12" ht="12.75">
      <c r="A224" s="49">
        <f>IF(A223=12,1,A223+1)</f>
        <v>11</v>
      </c>
      <c r="B224" s="49">
        <f>IF(A223=12,B223+1,B223)</f>
        <v>18</v>
      </c>
      <c r="C224" s="49">
        <f>IF(B224&lt;=$E$5,E223*$B$5/12,0)</f>
        <v>0</v>
      </c>
      <c r="D224" s="49">
        <f>IF(B224&lt;=$E$5,E223*$B$6/12,0)</f>
        <v>0</v>
      </c>
      <c r="E224" s="49">
        <f>IF(B224&lt;=$E$5,E223+C224-D224,0)</f>
        <v>0</v>
      </c>
      <c r="F224" s="49">
        <f>IF(B224&lt;=$E$5,F223+F223*$E$6/12,0)</f>
        <v>0</v>
      </c>
      <c r="G224" s="49">
        <f>IF(A224&lt;12,0,IF(B224=$E$5,1,0))</f>
        <v>0</v>
      </c>
      <c r="I224" s="49">
        <f>IF(G224=1,E224,0)</f>
        <v>0</v>
      </c>
      <c r="J224" s="49">
        <f>IF(G224=1,F224,0)</f>
        <v>0</v>
      </c>
      <c r="L224" s="49">
        <f>IF(F224-E224&gt;0,1,0)</f>
        <v>0</v>
      </c>
    </row>
    <row r="225" spans="1:12" ht="12.75">
      <c r="A225" s="49">
        <f>IF(A224=12,1,A224+1)</f>
        <v>12</v>
      </c>
      <c r="B225" s="49">
        <f>IF(A224=12,B224+1,B224)</f>
        <v>18</v>
      </c>
      <c r="C225" s="49">
        <f>IF(B225&lt;=$E$5,E224*$B$5/12,0)</f>
        <v>0</v>
      </c>
      <c r="D225" s="49">
        <f>IF(B225&lt;=$E$5,E224*$B$6/12,0)</f>
        <v>0</v>
      </c>
      <c r="E225" s="49">
        <f>IF(B225&lt;=$E$5,E224+C225-D225,0)</f>
        <v>0</v>
      </c>
      <c r="F225" s="49">
        <f>IF(B225&lt;=$E$5,F224+F224*$E$6/12,0)</f>
        <v>0</v>
      </c>
      <c r="G225" s="49">
        <f>IF(A225&lt;12,0,IF(B225=$E$5,1,0))</f>
        <v>0</v>
      </c>
      <c r="I225" s="49">
        <f>IF(G225=1,E225,0)</f>
        <v>0</v>
      </c>
      <c r="J225" s="49">
        <f>IF(G225=1,F225,0)</f>
        <v>0</v>
      </c>
      <c r="L225" s="49">
        <f>IF(F225-E225&gt;0,1,0)</f>
        <v>0</v>
      </c>
    </row>
    <row r="226" spans="1:12" ht="12.75">
      <c r="A226" s="49">
        <f>IF(A225=12,1,A225+1)</f>
        <v>1</v>
      </c>
      <c r="B226" s="49">
        <f>IF(A225=12,B225+1,B225)</f>
        <v>19</v>
      </c>
      <c r="C226" s="49">
        <f>IF(B226&lt;=$E$5,E225*$B$5/12,0)</f>
        <v>0</v>
      </c>
      <c r="D226" s="49">
        <f>IF(B226&lt;=$E$5,E225*$B$6/12,0)</f>
        <v>0</v>
      </c>
      <c r="E226" s="49">
        <f>IF(B226&lt;=$E$5,E225+C226-D226,0)</f>
        <v>0</v>
      </c>
      <c r="F226" s="49">
        <f>IF(B226&lt;=$E$5,F225+F225*$E$6/12,0)</f>
        <v>0</v>
      </c>
      <c r="G226" s="49">
        <f>IF(A226&lt;12,0,IF(B226=$E$5,1,0))</f>
        <v>0</v>
      </c>
      <c r="I226" s="49">
        <f>IF(G226=1,E226,0)</f>
        <v>0</v>
      </c>
      <c r="J226" s="49">
        <f>IF(G226=1,F226,0)</f>
        <v>0</v>
      </c>
      <c r="L226" s="49">
        <f>IF(F226-E226&gt;0,1,0)</f>
        <v>0</v>
      </c>
    </row>
    <row r="227" spans="1:12" ht="12.75">
      <c r="A227" s="49">
        <f>IF(A226=12,1,A226+1)</f>
        <v>2</v>
      </c>
      <c r="B227" s="49">
        <f>IF(A226=12,B226+1,B226)</f>
        <v>19</v>
      </c>
      <c r="C227" s="49">
        <f>IF(B227&lt;=$E$5,E226*$B$5/12,0)</f>
        <v>0</v>
      </c>
      <c r="D227" s="49">
        <f>IF(B227&lt;=$E$5,E226*$B$6/12,0)</f>
        <v>0</v>
      </c>
      <c r="E227" s="49">
        <f>IF(B227&lt;=$E$5,E226+C227-D227,0)</f>
        <v>0</v>
      </c>
      <c r="F227" s="49">
        <f>IF(B227&lt;=$E$5,F226+F226*$E$6/12,0)</f>
        <v>0</v>
      </c>
      <c r="G227" s="49">
        <f>IF(A227&lt;12,0,IF(B227=$E$5,1,0))</f>
        <v>0</v>
      </c>
      <c r="I227" s="49">
        <f>IF(G227=1,E227,0)</f>
        <v>0</v>
      </c>
      <c r="J227" s="49">
        <f>IF(G227=1,F227,0)</f>
        <v>0</v>
      </c>
      <c r="L227" s="49">
        <f>IF(F227-E227&gt;0,1,0)</f>
        <v>0</v>
      </c>
    </row>
    <row r="228" spans="1:12" ht="12.75">
      <c r="A228" s="49">
        <f>IF(A227=12,1,A227+1)</f>
        <v>3</v>
      </c>
      <c r="B228" s="49">
        <f>IF(A227=12,B227+1,B227)</f>
        <v>19</v>
      </c>
      <c r="C228" s="49">
        <f>IF(B228&lt;=$E$5,E227*$B$5/12,0)</f>
        <v>0</v>
      </c>
      <c r="D228" s="49">
        <f>IF(B228&lt;=$E$5,E227*$B$6/12,0)</f>
        <v>0</v>
      </c>
      <c r="E228" s="49">
        <f>IF(B228&lt;=$E$5,E227+C228-D228,0)</f>
        <v>0</v>
      </c>
      <c r="F228" s="49">
        <f>IF(B228&lt;=$E$5,F227+F227*$E$6/12,0)</f>
        <v>0</v>
      </c>
      <c r="G228" s="49">
        <f>IF(A228&lt;12,0,IF(B228=$E$5,1,0))</f>
        <v>0</v>
      </c>
      <c r="I228" s="49">
        <f>IF(G228=1,E228,0)</f>
        <v>0</v>
      </c>
      <c r="J228" s="49">
        <f>IF(G228=1,F228,0)</f>
        <v>0</v>
      </c>
      <c r="L228" s="49">
        <f>IF(F228-E228&gt;0,1,0)</f>
        <v>0</v>
      </c>
    </row>
    <row r="229" spans="1:12" ht="12.75">
      <c r="A229" s="49">
        <f>IF(A228=12,1,A228+1)</f>
        <v>4</v>
      </c>
      <c r="B229" s="49">
        <f>IF(A228=12,B228+1,B228)</f>
        <v>19</v>
      </c>
      <c r="C229" s="49">
        <f>IF(B229&lt;=$E$5,E228*$B$5/12,0)</f>
        <v>0</v>
      </c>
      <c r="D229" s="49">
        <f>IF(B229&lt;=$E$5,E228*$B$6/12,0)</f>
        <v>0</v>
      </c>
      <c r="E229" s="49">
        <f>IF(B229&lt;=$E$5,E228+C229-D229,0)</f>
        <v>0</v>
      </c>
      <c r="F229" s="49">
        <f>IF(B229&lt;=$E$5,F228+F228*$E$6/12,0)</f>
        <v>0</v>
      </c>
      <c r="G229" s="49">
        <f>IF(A229&lt;12,0,IF(B229=$E$5,1,0))</f>
        <v>0</v>
      </c>
      <c r="I229" s="49">
        <f>IF(G229=1,E229,0)</f>
        <v>0</v>
      </c>
      <c r="J229" s="49">
        <f>IF(G229=1,F229,0)</f>
        <v>0</v>
      </c>
      <c r="L229" s="49">
        <f>IF(F229-E229&gt;0,1,0)</f>
        <v>0</v>
      </c>
    </row>
    <row r="230" spans="1:12" ht="12.75">
      <c r="A230" s="49">
        <f>IF(A229=12,1,A229+1)</f>
        <v>5</v>
      </c>
      <c r="B230" s="49">
        <f>IF(A229=12,B229+1,B229)</f>
        <v>19</v>
      </c>
      <c r="C230" s="49">
        <f>IF(B230&lt;=$E$5,E229*$B$5/12,0)</f>
        <v>0</v>
      </c>
      <c r="D230" s="49">
        <f>IF(B230&lt;=$E$5,E229*$B$6/12,0)</f>
        <v>0</v>
      </c>
      <c r="E230" s="49">
        <f>IF(B230&lt;=$E$5,E229+C230-D230,0)</f>
        <v>0</v>
      </c>
      <c r="F230" s="49">
        <f>IF(B230&lt;=$E$5,F229+F229*$E$6/12,0)</f>
        <v>0</v>
      </c>
      <c r="G230" s="49">
        <f>IF(A230&lt;12,0,IF(B230=$E$5,1,0))</f>
        <v>0</v>
      </c>
      <c r="I230" s="49">
        <f>IF(G230=1,E230,0)</f>
        <v>0</v>
      </c>
      <c r="J230" s="49">
        <f>IF(G230=1,F230,0)</f>
        <v>0</v>
      </c>
      <c r="L230" s="49">
        <f>IF(F230-E230&gt;0,1,0)</f>
        <v>0</v>
      </c>
    </row>
    <row r="231" spans="1:12" ht="12.75">
      <c r="A231" s="49">
        <f>IF(A230=12,1,A230+1)</f>
        <v>6</v>
      </c>
      <c r="B231" s="49">
        <f>IF(A230=12,B230+1,B230)</f>
        <v>19</v>
      </c>
      <c r="C231" s="49">
        <f>IF(B231&lt;=$E$5,E230*$B$5/12,0)</f>
        <v>0</v>
      </c>
      <c r="D231" s="49">
        <f>IF(B231&lt;=$E$5,E230*$B$6/12,0)</f>
        <v>0</v>
      </c>
      <c r="E231" s="49">
        <f>IF(B231&lt;=$E$5,E230+C231-D231,0)</f>
        <v>0</v>
      </c>
      <c r="F231" s="49">
        <f>IF(B231&lt;=$E$5,F230+F230*$E$6/12,0)</f>
        <v>0</v>
      </c>
      <c r="G231" s="49">
        <f>IF(A231&lt;12,0,IF(B231=$E$5,1,0))</f>
        <v>0</v>
      </c>
      <c r="I231" s="49">
        <f>IF(G231=1,E231,0)</f>
        <v>0</v>
      </c>
      <c r="J231" s="49">
        <f>IF(G231=1,F231,0)</f>
        <v>0</v>
      </c>
      <c r="L231" s="49">
        <f>IF(F231-E231&gt;0,1,0)</f>
        <v>0</v>
      </c>
    </row>
    <row r="232" spans="1:12" ht="12.75">
      <c r="A232" s="49">
        <f>IF(A231=12,1,A231+1)</f>
        <v>7</v>
      </c>
      <c r="B232" s="49">
        <f>IF(A231=12,B231+1,B231)</f>
        <v>19</v>
      </c>
      <c r="C232" s="49">
        <f>IF(B232&lt;=$E$5,E231*$B$5/12,0)</f>
        <v>0</v>
      </c>
      <c r="D232" s="49">
        <f>IF(B232&lt;=$E$5,E231*$B$6/12,0)</f>
        <v>0</v>
      </c>
      <c r="E232" s="49">
        <f>IF(B232&lt;=$E$5,E231+C232-D232,0)</f>
        <v>0</v>
      </c>
      <c r="F232" s="49">
        <f>IF(B232&lt;=$E$5,F231+F231*$E$6/12,0)</f>
        <v>0</v>
      </c>
      <c r="G232" s="49">
        <f>IF(A232&lt;12,0,IF(B232=$E$5,1,0))</f>
        <v>0</v>
      </c>
      <c r="I232" s="49">
        <f>IF(G232=1,E232,0)</f>
        <v>0</v>
      </c>
      <c r="J232" s="49">
        <f>IF(G232=1,F232,0)</f>
        <v>0</v>
      </c>
      <c r="L232" s="49">
        <f>IF(F232-E232&gt;0,1,0)</f>
        <v>0</v>
      </c>
    </row>
    <row r="233" spans="1:12" ht="12.75">
      <c r="A233" s="49">
        <f>IF(A232=12,1,A232+1)</f>
        <v>8</v>
      </c>
      <c r="B233" s="49">
        <f>IF(A232=12,B232+1,B232)</f>
        <v>19</v>
      </c>
      <c r="C233" s="49">
        <f>IF(B233&lt;=$E$5,E232*$B$5/12,0)</f>
        <v>0</v>
      </c>
      <c r="D233" s="49">
        <f>IF(B233&lt;=$E$5,E232*$B$6/12,0)</f>
        <v>0</v>
      </c>
      <c r="E233" s="49">
        <f>IF(B233&lt;=$E$5,E232+C233-D233,0)</f>
        <v>0</v>
      </c>
      <c r="F233" s="49">
        <f>IF(B233&lt;=$E$5,F232+F232*$E$6/12,0)</f>
        <v>0</v>
      </c>
      <c r="G233" s="49">
        <f>IF(A233&lt;12,0,IF(B233=$E$5,1,0))</f>
        <v>0</v>
      </c>
      <c r="I233" s="49">
        <f>IF(G233=1,E233,0)</f>
        <v>0</v>
      </c>
      <c r="J233" s="49">
        <f>IF(G233=1,F233,0)</f>
        <v>0</v>
      </c>
      <c r="L233" s="49">
        <f>IF(F233-E233&gt;0,1,0)</f>
        <v>0</v>
      </c>
    </row>
    <row r="234" spans="1:12" ht="12.75">
      <c r="A234" s="49">
        <f>IF(A233=12,1,A233+1)</f>
        <v>9</v>
      </c>
      <c r="B234" s="49">
        <f>IF(A233=12,B233+1,B233)</f>
        <v>19</v>
      </c>
      <c r="C234" s="49">
        <f>IF(B234&lt;=$E$5,E233*$B$5/12,0)</f>
        <v>0</v>
      </c>
      <c r="D234" s="49">
        <f>IF(B234&lt;=$E$5,E233*$B$6/12,0)</f>
        <v>0</v>
      </c>
      <c r="E234" s="49">
        <f>IF(B234&lt;=$E$5,E233+C234-D234,0)</f>
        <v>0</v>
      </c>
      <c r="F234" s="49">
        <f>IF(B234&lt;=$E$5,F233+F233*$E$6/12,0)</f>
        <v>0</v>
      </c>
      <c r="G234" s="49">
        <f>IF(A234&lt;12,0,IF(B234=$E$5,1,0))</f>
        <v>0</v>
      </c>
      <c r="I234" s="49">
        <f>IF(G234=1,E234,0)</f>
        <v>0</v>
      </c>
      <c r="J234" s="49">
        <f>IF(G234=1,F234,0)</f>
        <v>0</v>
      </c>
      <c r="L234" s="49">
        <f>IF(F234-E234&gt;0,1,0)</f>
        <v>0</v>
      </c>
    </row>
    <row r="235" spans="1:12" ht="12.75">
      <c r="A235" s="49">
        <f>IF(A234=12,1,A234+1)</f>
        <v>10</v>
      </c>
      <c r="B235" s="49">
        <f>IF(A234=12,B234+1,B234)</f>
        <v>19</v>
      </c>
      <c r="C235" s="49">
        <f>IF(B235&lt;=$E$5,E234*$B$5/12,0)</f>
        <v>0</v>
      </c>
      <c r="D235" s="49">
        <f>IF(B235&lt;=$E$5,E234*$B$6/12,0)</f>
        <v>0</v>
      </c>
      <c r="E235" s="49">
        <f>IF(B235&lt;=$E$5,E234+C235-D235,0)</f>
        <v>0</v>
      </c>
      <c r="F235" s="49">
        <f>IF(B235&lt;=$E$5,F234+F234*$E$6/12,0)</f>
        <v>0</v>
      </c>
      <c r="G235" s="49">
        <f>IF(A235&lt;12,0,IF(B235=$E$5,1,0))</f>
        <v>0</v>
      </c>
      <c r="I235" s="49">
        <f>IF(G235=1,E235,0)</f>
        <v>0</v>
      </c>
      <c r="J235" s="49">
        <f>IF(G235=1,F235,0)</f>
        <v>0</v>
      </c>
      <c r="L235" s="49">
        <f>IF(F235-E235&gt;0,1,0)</f>
        <v>0</v>
      </c>
    </row>
    <row r="236" spans="1:12" ht="12.75">
      <c r="A236" s="49">
        <f>IF(A235=12,1,A235+1)</f>
        <v>11</v>
      </c>
      <c r="B236" s="49">
        <f>IF(A235=12,B235+1,B235)</f>
        <v>19</v>
      </c>
      <c r="C236" s="49">
        <f>IF(B236&lt;=$E$5,E235*$B$5/12,0)</f>
        <v>0</v>
      </c>
      <c r="D236" s="49">
        <f>IF(B236&lt;=$E$5,E235*$B$6/12,0)</f>
        <v>0</v>
      </c>
      <c r="E236" s="49">
        <f>IF(B236&lt;=$E$5,E235+C236-D236,0)</f>
        <v>0</v>
      </c>
      <c r="F236" s="49">
        <f>IF(B236&lt;=$E$5,F235+F235*$E$6/12,0)</f>
        <v>0</v>
      </c>
      <c r="G236" s="49">
        <f>IF(A236&lt;12,0,IF(B236=$E$5,1,0))</f>
        <v>0</v>
      </c>
      <c r="I236" s="49">
        <f>IF(G236=1,E236,0)</f>
        <v>0</v>
      </c>
      <c r="J236" s="49">
        <f>IF(G236=1,F236,0)</f>
        <v>0</v>
      </c>
      <c r="L236" s="49">
        <f>IF(F236-E236&gt;0,1,0)</f>
        <v>0</v>
      </c>
    </row>
    <row r="237" spans="1:12" ht="12.75">
      <c r="A237" s="49">
        <f>IF(A236=12,1,A236+1)</f>
        <v>12</v>
      </c>
      <c r="B237" s="49">
        <f>IF(A236=12,B236+1,B236)</f>
        <v>19</v>
      </c>
      <c r="C237" s="49">
        <f>IF(B237&lt;=$E$5,E236*$B$5/12,0)</f>
        <v>0</v>
      </c>
      <c r="D237" s="49">
        <f>IF(B237&lt;=$E$5,E236*$B$6/12,0)</f>
        <v>0</v>
      </c>
      <c r="E237" s="49">
        <f>IF(B237&lt;=$E$5,E236+C237-D237,0)</f>
        <v>0</v>
      </c>
      <c r="F237" s="49">
        <f>IF(B237&lt;=$E$5,F236+F236*$E$6/12,0)</f>
        <v>0</v>
      </c>
      <c r="G237" s="49">
        <f>IF(A237&lt;12,0,IF(B237=$E$5,1,0))</f>
        <v>0</v>
      </c>
      <c r="I237" s="49">
        <f>IF(G237=1,E237,0)</f>
        <v>0</v>
      </c>
      <c r="J237" s="49">
        <f>IF(G237=1,F237,0)</f>
        <v>0</v>
      </c>
      <c r="L237" s="49">
        <f>IF(F237-E237&gt;0,1,0)</f>
        <v>0</v>
      </c>
    </row>
    <row r="238" spans="1:12" ht="12.75">
      <c r="A238" s="49">
        <f>IF(A237=12,1,A237+1)</f>
        <v>1</v>
      </c>
      <c r="B238" s="49">
        <f>IF(A237=12,B237+1,B237)</f>
        <v>20</v>
      </c>
      <c r="C238" s="49">
        <f>IF(B238&lt;=$E$5,E237*$B$5/12,0)</f>
        <v>0</v>
      </c>
      <c r="D238" s="49">
        <f>IF(B238&lt;=$E$5,E237*$B$6/12,0)</f>
        <v>0</v>
      </c>
      <c r="E238" s="49">
        <f>IF(B238&lt;=$E$5,E237+C238-D238,0)</f>
        <v>0</v>
      </c>
      <c r="F238" s="49">
        <f>IF(B238&lt;=$E$5,F237+F237*$E$6/12,0)</f>
        <v>0</v>
      </c>
      <c r="G238" s="49">
        <f>IF(A238&lt;12,0,IF(B238=$E$5,1,0))</f>
        <v>0</v>
      </c>
      <c r="I238" s="49">
        <f>IF(G238=1,E238,0)</f>
        <v>0</v>
      </c>
      <c r="J238" s="49">
        <f>IF(G238=1,F238,0)</f>
        <v>0</v>
      </c>
      <c r="L238" s="49">
        <f>IF(F238-E238&gt;0,1,0)</f>
        <v>0</v>
      </c>
    </row>
    <row r="239" spans="1:12" ht="12.75">
      <c r="A239" s="49">
        <f>IF(A238=12,1,A238+1)</f>
        <v>2</v>
      </c>
      <c r="B239" s="49">
        <f>IF(A238=12,B238+1,B238)</f>
        <v>20</v>
      </c>
      <c r="C239" s="49">
        <f>IF(B239&lt;=$E$5,E238*$B$5/12,0)</f>
        <v>0</v>
      </c>
      <c r="D239" s="49">
        <f>IF(B239&lt;=$E$5,E238*$B$6/12,0)</f>
        <v>0</v>
      </c>
      <c r="E239" s="49">
        <f>IF(B239&lt;=$E$5,E238+C239-D239,0)</f>
        <v>0</v>
      </c>
      <c r="F239" s="49">
        <f>IF(B239&lt;=$E$5,F238+F238*$E$6/12,0)</f>
        <v>0</v>
      </c>
      <c r="G239" s="49">
        <f>IF(A239&lt;12,0,IF(B239=$E$5,1,0))</f>
        <v>0</v>
      </c>
      <c r="I239" s="49">
        <f>IF(G239=1,E239,0)</f>
        <v>0</v>
      </c>
      <c r="J239" s="49">
        <f>IF(G239=1,F239,0)</f>
        <v>0</v>
      </c>
      <c r="L239" s="49">
        <f>IF(F239-E239&gt;0,1,0)</f>
        <v>0</v>
      </c>
    </row>
    <row r="240" spans="1:12" ht="12.75">
      <c r="A240" s="49">
        <f>IF(A239=12,1,A239+1)</f>
        <v>3</v>
      </c>
      <c r="B240" s="49">
        <f>IF(A239=12,B239+1,B239)</f>
        <v>20</v>
      </c>
      <c r="C240" s="49">
        <f>IF(B240&lt;=$E$5,E239*$B$5/12,0)</f>
        <v>0</v>
      </c>
      <c r="D240" s="49">
        <f>IF(B240&lt;=$E$5,E239*$B$6/12,0)</f>
        <v>0</v>
      </c>
      <c r="E240" s="49">
        <f>IF(B240&lt;=$E$5,E239+C240-D240,0)</f>
        <v>0</v>
      </c>
      <c r="F240" s="49">
        <f>IF(B240&lt;=$E$5,F239+F239*$E$6/12,0)</f>
        <v>0</v>
      </c>
      <c r="G240" s="49">
        <f>IF(A240&lt;12,0,IF(B240=$E$5,1,0))</f>
        <v>0</v>
      </c>
      <c r="I240" s="49">
        <f>IF(G240=1,E240,0)</f>
        <v>0</v>
      </c>
      <c r="J240" s="49">
        <f>IF(G240=1,F240,0)</f>
        <v>0</v>
      </c>
      <c r="L240" s="49">
        <f>IF(F240-E240&gt;0,1,0)</f>
        <v>0</v>
      </c>
    </row>
    <row r="241" spans="1:12" ht="12.75">
      <c r="A241" s="49">
        <f>IF(A240=12,1,A240+1)</f>
        <v>4</v>
      </c>
      <c r="B241" s="49">
        <f>IF(A240=12,B240+1,B240)</f>
        <v>20</v>
      </c>
      <c r="C241" s="49">
        <f>IF(B241&lt;=$E$5,E240*$B$5/12,0)</f>
        <v>0</v>
      </c>
      <c r="D241" s="49">
        <f>IF(B241&lt;=$E$5,E240*$B$6/12,0)</f>
        <v>0</v>
      </c>
      <c r="E241" s="49">
        <f>IF(B241&lt;=$E$5,E240+C241-D241,0)</f>
        <v>0</v>
      </c>
      <c r="F241" s="49">
        <f>IF(B241&lt;=$E$5,F240+F240*$E$6/12,0)</f>
        <v>0</v>
      </c>
      <c r="G241" s="49">
        <f>IF(A241&lt;12,0,IF(B241=$E$5,1,0))</f>
        <v>0</v>
      </c>
      <c r="I241" s="49">
        <f>IF(G241=1,E241,0)</f>
        <v>0</v>
      </c>
      <c r="J241" s="49">
        <f>IF(G241=1,F241,0)</f>
        <v>0</v>
      </c>
      <c r="L241" s="49">
        <f>IF(F241-E241&gt;0,1,0)</f>
        <v>0</v>
      </c>
    </row>
    <row r="242" spans="1:12" ht="12.75">
      <c r="A242" s="49">
        <f>IF(A241=12,1,A241+1)</f>
        <v>5</v>
      </c>
      <c r="B242" s="49">
        <f>IF(A241=12,B241+1,B241)</f>
        <v>20</v>
      </c>
      <c r="C242" s="49">
        <f>IF(B242&lt;=$E$5,E241*$B$5/12,0)</f>
        <v>0</v>
      </c>
      <c r="D242" s="49">
        <f>IF(B242&lt;=$E$5,E241*$B$6/12,0)</f>
        <v>0</v>
      </c>
      <c r="E242" s="49">
        <f>IF(B242&lt;=$E$5,E241+C242-D242,0)</f>
        <v>0</v>
      </c>
      <c r="F242" s="49">
        <f>IF(B242&lt;=$E$5,F241+F241*$E$6/12,0)</f>
        <v>0</v>
      </c>
      <c r="G242" s="49">
        <f>IF(A242&lt;12,0,IF(B242=$E$5,1,0))</f>
        <v>0</v>
      </c>
      <c r="I242" s="49">
        <f>IF(G242=1,E242,0)</f>
        <v>0</v>
      </c>
      <c r="J242" s="49">
        <f>IF(G242=1,F242,0)</f>
        <v>0</v>
      </c>
      <c r="L242" s="49">
        <f>IF(F242-E242&gt;0,1,0)</f>
        <v>0</v>
      </c>
    </row>
    <row r="243" spans="1:12" ht="12.75">
      <c r="A243" s="49">
        <f>IF(A242=12,1,A242+1)</f>
        <v>6</v>
      </c>
      <c r="B243" s="49">
        <f>IF(A242=12,B242+1,B242)</f>
        <v>20</v>
      </c>
      <c r="C243" s="49">
        <f>IF(B243&lt;=$E$5,E242*$B$5/12,0)</f>
        <v>0</v>
      </c>
      <c r="D243" s="49">
        <f>IF(B243&lt;=$E$5,E242*$B$6/12,0)</f>
        <v>0</v>
      </c>
      <c r="E243" s="49">
        <f>IF(B243&lt;=$E$5,E242+C243-D243,0)</f>
        <v>0</v>
      </c>
      <c r="F243" s="49">
        <f>IF(B243&lt;=$E$5,F242+F242*$E$6/12,0)</f>
        <v>0</v>
      </c>
      <c r="G243" s="49">
        <f>IF(A243&lt;12,0,IF(B243=$E$5,1,0))</f>
        <v>0</v>
      </c>
      <c r="I243" s="49">
        <f>IF(G243=1,E243,0)</f>
        <v>0</v>
      </c>
      <c r="J243" s="49">
        <f>IF(G243=1,F243,0)</f>
        <v>0</v>
      </c>
      <c r="L243" s="49">
        <f>IF(F243-E243&gt;0,1,0)</f>
        <v>0</v>
      </c>
    </row>
    <row r="244" spans="1:12" ht="12.75">
      <c r="A244" s="49">
        <f>IF(A243=12,1,A243+1)</f>
        <v>7</v>
      </c>
      <c r="B244" s="49">
        <f>IF(A243=12,B243+1,B243)</f>
        <v>20</v>
      </c>
      <c r="C244" s="49">
        <f>IF(B244&lt;=$E$5,E243*$B$5/12,0)</f>
        <v>0</v>
      </c>
      <c r="D244" s="49">
        <f>IF(B244&lt;=$E$5,E243*$B$6/12,0)</f>
        <v>0</v>
      </c>
      <c r="E244" s="49">
        <f>IF(B244&lt;=$E$5,E243+C244-D244,0)</f>
        <v>0</v>
      </c>
      <c r="F244" s="49">
        <f>IF(B244&lt;=$E$5,F243+F243*$E$6/12,0)</f>
        <v>0</v>
      </c>
      <c r="G244" s="49">
        <f>IF(A244&lt;12,0,IF(B244=$E$5,1,0))</f>
        <v>0</v>
      </c>
      <c r="I244" s="49">
        <f>IF(G244=1,E244,0)</f>
        <v>0</v>
      </c>
      <c r="J244" s="49">
        <f>IF(G244=1,F244,0)</f>
        <v>0</v>
      </c>
      <c r="L244" s="49">
        <f>IF(F244-E244&gt;0,1,0)</f>
        <v>0</v>
      </c>
    </row>
    <row r="245" spans="1:12" ht="12.75">
      <c r="A245" s="49">
        <f>IF(A244=12,1,A244+1)</f>
        <v>8</v>
      </c>
      <c r="B245" s="49">
        <f>IF(A244=12,B244+1,B244)</f>
        <v>20</v>
      </c>
      <c r="C245" s="49">
        <f>IF(B245&lt;=$E$5,E244*$B$5/12,0)</f>
        <v>0</v>
      </c>
      <c r="D245" s="49">
        <f>IF(B245&lt;=$E$5,E244*$B$6/12,0)</f>
        <v>0</v>
      </c>
      <c r="E245" s="49">
        <f>IF(B245&lt;=$E$5,E244+C245-D245,0)</f>
        <v>0</v>
      </c>
      <c r="F245" s="49">
        <f>IF(B245&lt;=$E$5,F244+F244*$E$6/12,0)</f>
        <v>0</v>
      </c>
      <c r="G245" s="49">
        <f>IF(A245&lt;12,0,IF(B245=$E$5,1,0))</f>
        <v>0</v>
      </c>
      <c r="I245" s="49">
        <f>IF(G245=1,E245,0)</f>
        <v>0</v>
      </c>
      <c r="J245" s="49">
        <f>IF(G245=1,F245,0)</f>
        <v>0</v>
      </c>
      <c r="L245" s="49">
        <f>IF(F245-E245&gt;0,1,0)</f>
        <v>0</v>
      </c>
    </row>
    <row r="246" spans="1:12" ht="12.75">
      <c r="A246" s="49">
        <f>IF(A245=12,1,A245+1)</f>
        <v>9</v>
      </c>
      <c r="B246" s="49">
        <f>IF(A245=12,B245+1,B245)</f>
        <v>20</v>
      </c>
      <c r="C246" s="49">
        <f>IF(B246&lt;=$E$5,E245*$B$5/12,0)</f>
        <v>0</v>
      </c>
      <c r="D246" s="49">
        <f>IF(B246&lt;=$E$5,E245*$B$6/12,0)</f>
        <v>0</v>
      </c>
      <c r="E246" s="49">
        <f>IF(B246&lt;=$E$5,E245+C246-D246,0)</f>
        <v>0</v>
      </c>
      <c r="F246" s="49">
        <f>IF(B246&lt;=$E$5,F245+F245*$E$6/12,0)</f>
        <v>0</v>
      </c>
      <c r="G246" s="49">
        <f>IF(A246&lt;12,0,IF(B246=$E$5,1,0))</f>
        <v>0</v>
      </c>
      <c r="I246" s="49">
        <f>IF(G246=1,E246,0)</f>
        <v>0</v>
      </c>
      <c r="J246" s="49">
        <f>IF(G246=1,F246,0)</f>
        <v>0</v>
      </c>
      <c r="L246" s="49">
        <f>IF(F246-E246&gt;0,1,0)</f>
        <v>0</v>
      </c>
    </row>
    <row r="247" spans="1:12" ht="12.75">
      <c r="A247" s="49">
        <f>IF(A246=12,1,A246+1)</f>
        <v>10</v>
      </c>
      <c r="B247" s="49">
        <f>IF(A246=12,B246+1,B246)</f>
        <v>20</v>
      </c>
      <c r="C247" s="49">
        <f>IF(B247&lt;=$E$5,E246*$B$5/12,0)</f>
        <v>0</v>
      </c>
      <c r="D247" s="49">
        <f>IF(B247&lt;=$E$5,E246*$B$6/12,0)</f>
        <v>0</v>
      </c>
      <c r="E247" s="49">
        <f>IF(B247&lt;=$E$5,E246+C247-D247,0)</f>
        <v>0</v>
      </c>
      <c r="F247" s="49">
        <f>IF(B247&lt;=$E$5,F246+F246*$E$6/12,0)</f>
        <v>0</v>
      </c>
      <c r="G247" s="49">
        <f>IF(A247&lt;12,0,IF(B247=$E$5,1,0))</f>
        <v>0</v>
      </c>
      <c r="I247" s="49">
        <f>IF(G247=1,E247,0)</f>
        <v>0</v>
      </c>
      <c r="J247" s="49">
        <f>IF(G247=1,F247,0)</f>
        <v>0</v>
      </c>
      <c r="L247" s="49">
        <f>IF(F247-E247&gt;0,1,0)</f>
        <v>0</v>
      </c>
    </row>
    <row r="248" spans="1:12" ht="12.75">
      <c r="A248" s="49">
        <f>IF(A247=12,1,A247+1)</f>
        <v>11</v>
      </c>
      <c r="B248" s="49">
        <f>IF(A247=12,B247+1,B247)</f>
        <v>20</v>
      </c>
      <c r="C248" s="49">
        <f>IF(B248&lt;=$E$5,E247*$B$5/12,0)</f>
        <v>0</v>
      </c>
      <c r="D248" s="49">
        <f>IF(B248&lt;=$E$5,E247*$B$6/12,0)</f>
        <v>0</v>
      </c>
      <c r="E248" s="49">
        <f>IF(B248&lt;=$E$5,E247+C248-D248,0)</f>
        <v>0</v>
      </c>
      <c r="F248" s="49">
        <f>IF(B248&lt;=$E$5,F247+F247*$E$6/12,0)</f>
        <v>0</v>
      </c>
      <c r="G248" s="49">
        <f>IF(A248&lt;12,0,IF(B248=$E$5,1,0))</f>
        <v>0</v>
      </c>
      <c r="I248" s="49">
        <f>IF(G248=1,E248,0)</f>
        <v>0</v>
      </c>
      <c r="J248" s="49">
        <f>IF(G248=1,F248,0)</f>
        <v>0</v>
      </c>
      <c r="L248" s="49">
        <f>IF(F248-E248&gt;0,1,0)</f>
        <v>0</v>
      </c>
    </row>
    <row r="249" spans="1:12" ht="12.75">
      <c r="A249" s="49">
        <f>IF(A248=12,1,A248+1)</f>
        <v>12</v>
      </c>
      <c r="B249" s="49">
        <f>IF(A248=12,B248+1,B248)</f>
        <v>20</v>
      </c>
      <c r="C249" s="49">
        <f>IF(B249&lt;=$E$5,E248*$B$5/12,0)</f>
        <v>0</v>
      </c>
      <c r="D249" s="49">
        <f>IF(B249&lt;=$E$5,E248*$B$6/12,0)</f>
        <v>0</v>
      </c>
      <c r="E249" s="49">
        <f>IF(B249&lt;=$E$5,E248+C249-D249,0)</f>
        <v>0</v>
      </c>
      <c r="F249" s="49">
        <f>IF(B249&lt;=$E$5,F248+F248*$E$6/12,0)</f>
        <v>0</v>
      </c>
      <c r="G249" s="49">
        <f>IF(A249&lt;12,0,IF(B249=$E$5,1,0))</f>
        <v>0</v>
      </c>
      <c r="I249" s="49">
        <f>IF(G249=1,E249,0)</f>
        <v>0</v>
      </c>
      <c r="J249" s="49">
        <f>IF(G249=1,F249,0)</f>
        <v>0</v>
      </c>
      <c r="L249" s="49">
        <f>IF(F249-E249&gt;0,1,0)</f>
        <v>0</v>
      </c>
    </row>
    <row r="250" spans="1:12" ht="12.75">
      <c r="A250" s="49">
        <f>IF(A249=12,1,A249+1)</f>
        <v>1</v>
      </c>
      <c r="B250" s="49">
        <f>IF(A249=12,B249+1,B249)</f>
        <v>21</v>
      </c>
      <c r="C250" s="49">
        <f>IF(B250&lt;=$E$5,E249*$B$5/12,0)</f>
        <v>0</v>
      </c>
      <c r="D250" s="49">
        <f>IF(B250&lt;=$E$5,E249*$B$6/12,0)</f>
        <v>0</v>
      </c>
      <c r="E250" s="49">
        <f>IF(B250&lt;=$E$5,E249+C250-D250,0)</f>
        <v>0</v>
      </c>
      <c r="F250" s="49">
        <f>IF(B250&lt;=$E$5,F249+F249*$E$6/12,0)</f>
        <v>0</v>
      </c>
      <c r="G250" s="49">
        <f>IF(A250&lt;12,0,IF(B250=$E$5,1,0))</f>
        <v>0</v>
      </c>
      <c r="I250" s="49">
        <f>IF(G250=1,E250,0)</f>
        <v>0</v>
      </c>
      <c r="J250" s="49">
        <f>IF(G250=1,F250,0)</f>
        <v>0</v>
      </c>
      <c r="L250" s="49">
        <f>IF(F250-E250&gt;0,1,0)</f>
        <v>0</v>
      </c>
    </row>
    <row r="251" spans="1:12" ht="12.75">
      <c r="A251" s="49">
        <f>IF(A250=12,1,A250+1)</f>
        <v>2</v>
      </c>
      <c r="B251" s="49">
        <f>IF(A250=12,B250+1,B250)</f>
        <v>21</v>
      </c>
      <c r="C251" s="49">
        <f>IF(B251&lt;=$E$5,E250*$B$5/12,0)</f>
        <v>0</v>
      </c>
      <c r="D251" s="49">
        <f>IF(B251&lt;=$E$5,E250*$B$6/12,0)</f>
        <v>0</v>
      </c>
      <c r="E251" s="49">
        <f>IF(B251&lt;=$E$5,E250+C251-D251,0)</f>
        <v>0</v>
      </c>
      <c r="F251" s="49">
        <f>IF(B251&lt;=$E$5,F250+F250*$E$6/12,0)</f>
        <v>0</v>
      </c>
      <c r="G251" s="49">
        <f>IF(A251&lt;12,0,IF(B251=$E$5,1,0))</f>
        <v>0</v>
      </c>
      <c r="I251" s="49">
        <f>IF(G251=1,E251,0)</f>
        <v>0</v>
      </c>
      <c r="J251" s="49">
        <f>IF(G251=1,F251,0)</f>
        <v>0</v>
      </c>
      <c r="L251" s="49">
        <f>IF(F251-E251&gt;0,1,0)</f>
        <v>0</v>
      </c>
    </row>
    <row r="252" spans="1:12" ht="12.75">
      <c r="A252" s="49">
        <f>IF(A251=12,1,A251+1)</f>
        <v>3</v>
      </c>
      <c r="B252" s="49">
        <f>IF(A251=12,B251+1,B251)</f>
        <v>21</v>
      </c>
      <c r="C252" s="49">
        <f>IF(B252&lt;=$E$5,E251*$B$5/12,0)</f>
        <v>0</v>
      </c>
      <c r="D252" s="49">
        <f>IF(B252&lt;=$E$5,E251*$B$6/12,0)</f>
        <v>0</v>
      </c>
      <c r="E252" s="49">
        <f>IF(B252&lt;=$E$5,E251+C252-D252,0)</f>
        <v>0</v>
      </c>
      <c r="F252" s="49">
        <f>IF(B252&lt;=$E$5,F251+F251*$E$6/12,0)</f>
        <v>0</v>
      </c>
      <c r="G252" s="49">
        <f>IF(A252&lt;12,0,IF(B252=$E$5,1,0))</f>
        <v>0</v>
      </c>
      <c r="I252" s="49">
        <f>IF(G252=1,E252,0)</f>
        <v>0</v>
      </c>
      <c r="J252" s="49">
        <f>IF(G252=1,F252,0)</f>
        <v>0</v>
      </c>
      <c r="L252" s="49">
        <f>IF(F252-E252&gt;0,1,0)</f>
        <v>0</v>
      </c>
    </row>
    <row r="253" spans="1:12" ht="12.75">
      <c r="A253" s="49">
        <f>IF(A252=12,1,A252+1)</f>
        <v>4</v>
      </c>
      <c r="B253" s="49">
        <f>IF(A252=12,B252+1,B252)</f>
        <v>21</v>
      </c>
      <c r="C253" s="49">
        <f>IF(B253&lt;=$E$5,E252*$B$5/12,0)</f>
        <v>0</v>
      </c>
      <c r="D253" s="49">
        <f>IF(B253&lt;=$E$5,E252*$B$6/12,0)</f>
        <v>0</v>
      </c>
      <c r="E253" s="49">
        <f>IF(B253&lt;=$E$5,E252+C253-D253,0)</f>
        <v>0</v>
      </c>
      <c r="F253" s="49">
        <f>IF(B253&lt;=$E$5,F252+F252*$E$6/12,0)</f>
        <v>0</v>
      </c>
      <c r="G253" s="49">
        <f>IF(A253&lt;12,0,IF(B253=$E$5,1,0))</f>
        <v>0</v>
      </c>
      <c r="I253" s="49">
        <f>IF(G253=1,E253,0)</f>
        <v>0</v>
      </c>
      <c r="J253" s="49">
        <f>IF(G253=1,F253,0)</f>
        <v>0</v>
      </c>
      <c r="L253" s="49">
        <f>IF(F253-E253&gt;0,1,0)</f>
        <v>0</v>
      </c>
    </row>
    <row r="254" spans="1:12" ht="12.75">
      <c r="A254" s="49">
        <f>IF(A253=12,1,A253+1)</f>
        <v>5</v>
      </c>
      <c r="B254" s="49">
        <f>IF(A253=12,B253+1,B253)</f>
        <v>21</v>
      </c>
      <c r="C254" s="49">
        <f>IF(B254&lt;=$E$5,E253*$B$5/12,0)</f>
        <v>0</v>
      </c>
      <c r="D254" s="49">
        <f>IF(B254&lt;=$E$5,E253*$B$6/12,0)</f>
        <v>0</v>
      </c>
      <c r="E254" s="49">
        <f>IF(B254&lt;=$E$5,E253+C254-D254,0)</f>
        <v>0</v>
      </c>
      <c r="F254" s="49">
        <f>IF(B254&lt;=$E$5,F253+F253*$E$6/12,0)</f>
        <v>0</v>
      </c>
      <c r="G254" s="49">
        <f>IF(A254&lt;12,0,IF(B254=$E$5,1,0))</f>
        <v>0</v>
      </c>
      <c r="I254" s="49">
        <f>IF(G254=1,E254,0)</f>
        <v>0</v>
      </c>
      <c r="J254" s="49">
        <f>IF(G254=1,F254,0)</f>
        <v>0</v>
      </c>
      <c r="L254" s="49">
        <f>IF(F254-E254&gt;0,1,0)</f>
        <v>0</v>
      </c>
    </row>
    <row r="255" spans="1:12" ht="12.75">
      <c r="A255" s="49">
        <f>IF(A254=12,1,A254+1)</f>
        <v>6</v>
      </c>
      <c r="B255" s="49">
        <f>IF(A254=12,B254+1,B254)</f>
        <v>21</v>
      </c>
      <c r="C255" s="49">
        <f>IF(B255&lt;=$E$5,E254*$B$5/12,0)</f>
        <v>0</v>
      </c>
      <c r="D255" s="49">
        <f>IF(B255&lt;=$E$5,E254*$B$6/12,0)</f>
        <v>0</v>
      </c>
      <c r="E255" s="49">
        <f>IF(B255&lt;=$E$5,E254+C255-D255,0)</f>
        <v>0</v>
      </c>
      <c r="F255" s="49">
        <f>IF(B255&lt;=$E$5,F254+F254*$E$6/12,0)</f>
        <v>0</v>
      </c>
      <c r="G255" s="49">
        <f>IF(A255&lt;12,0,IF(B255=$E$5,1,0))</f>
        <v>0</v>
      </c>
      <c r="I255" s="49">
        <f>IF(G255=1,E255,0)</f>
        <v>0</v>
      </c>
      <c r="J255" s="49">
        <f>IF(G255=1,F255,0)</f>
        <v>0</v>
      </c>
      <c r="L255" s="49">
        <f>IF(F255-E255&gt;0,1,0)</f>
        <v>0</v>
      </c>
    </row>
    <row r="256" spans="1:12" ht="12.75">
      <c r="A256" s="49">
        <f>IF(A255=12,1,A255+1)</f>
        <v>7</v>
      </c>
      <c r="B256" s="49">
        <f>IF(A255=12,B255+1,B255)</f>
        <v>21</v>
      </c>
      <c r="C256" s="49">
        <f>IF(B256&lt;=$E$5,E255*$B$5/12,0)</f>
        <v>0</v>
      </c>
      <c r="D256" s="49">
        <f>IF(B256&lt;=$E$5,E255*$B$6/12,0)</f>
        <v>0</v>
      </c>
      <c r="E256" s="49">
        <f>IF(B256&lt;=$E$5,E255+C256-D256,0)</f>
        <v>0</v>
      </c>
      <c r="F256" s="49">
        <f>IF(B256&lt;=$E$5,F255+F255*$E$6/12,0)</f>
        <v>0</v>
      </c>
      <c r="G256" s="49">
        <f>IF(A256&lt;12,0,IF(B256=$E$5,1,0))</f>
        <v>0</v>
      </c>
      <c r="I256" s="49">
        <f>IF(G256=1,E256,0)</f>
        <v>0</v>
      </c>
      <c r="J256" s="49">
        <f>IF(G256=1,F256,0)</f>
        <v>0</v>
      </c>
      <c r="L256" s="49">
        <f>IF(F256-E256&gt;0,1,0)</f>
        <v>0</v>
      </c>
    </row>
    <row r="257" spans="1:12" ht="12.75">
      <c r="A257" s="49">
        <f>IF(A256=12,1,A256+1)</f>
        <v>8</v>
      </c>
      <c r="B257" s="49">
        <f>IF(A256=12,B256+1,B256)</f>
        <v>21</v>
      </c>
      <c r="C257" s="49">
        <f>IF(B257&lt;=$E$5,E256*$B$5/12,0)</f>
        <v>0</v>
      </c>
      <c r="D257" s="49">
        <f>IF(B257&lt;=$E$5,E256*$B$6/12,0)</f>
        <v>0</v>
      </c>
      <c r="E257" s="49">
        <f>IF(B257&lt;=$E$5,E256+C257-D257,0)</f>
        <v>0</v>
      </c>
      <c r="F257" s="49">
        <f>IF(B257&lt;=$E$5,F256+F256*$E$6/12,0)</f>
        <v>0</v>
      </c>
      <c r="G257" s="49">
        <f>IF(A257&lt;12,0,IF(B257=$E$5,1,0))</f>
        <v>0</v>
      </c>
      <c r="I257" s="49">
        <f>IF(G257=1,E257,0)</f>
        <v>0</v>
      </c>
      <c r="J257" s="49">
        <f>IF(G257=1,F257,0)</f>
        <v>0</v>
      </c>
      <c r="L257" s="49">
        <f>IF(F257-E257&gt;0,1,0)</f>
        <v>0</v>
      </c>
    </row>
    <row r="258" spans="1:12" ht="12.75">
      <c r="A258" s="49">
        <f>IF(A257=12,1,A257+1)</f>
        <v>9</v>
      </c>
      <c r="B258" s="49">
        <f>IF(A257=12,B257+1,B257)</f>
        <v>21</v>
      </c>
      <c r="C258" s="49">
        <f>IF(B258&lt;=$E$5,E257*$B$5/12,0)</f>
        <v>0</v>
      </c>
      <c r="D258" s="49">
        <f>IF(B258&lt;=$E$5,E257*$B$6/12,0)</f>
        <v>0</v>
      </c>
      <c r="E258" s="49">
        <f>IF(B258&lt;=$E$5,E257+C258-D258,0)</f>
        <v>0</v>
      </c>
      <c r="F258" s="49">
        <f>IF(B258&lt;=$E$5,F257+F257*$E$6/12,0)</f>
        <v>0</v>
      </c>
      <c r="G258" s="49">
        <f>IF(A258&lt;12,0,IF(B258=$E$5,1,0))</f>
        <v>0</v>
      </c>
      <c r="I258" s="49">
        <f>IF(G258=1,E258,0)</f>
        <v>0</v>
      </c>
      <c r="J258" s="49">
        <f>IF(G258=1,F258,0)</f>
        <v>0</v>
      </c>
      <c r="L258" s="49">
        <f>IF(F258-E258&gt;0,1,0)</f>
        <v>0</v>
      </c>
    </row>
    <row r="259" spans="1:12" ht="12.75">
      <c r="A259" s="49">
        <f>IF(A258=12,1,A258+1)</f>
        <v>10</v>
      </c>
      <c r="B259" s="49">
        <f>IF(A258=12,B258+1,B258)</f>
        <v>21</v>
      </c>
      <c r="C259" s="49">
        <f>IF(B259&lt;=$E$5,E258*$B$5/12,0)</f>
        <v>0</v>
      </c>
      <c r="D259" s="49">
        <f>IF(B259&lt;=$E$5,E258*$B$6/12,0)</f>
        <v>0</v>
      </c>
      <c r="E259" s="49">
        <f>IF(B259&lt;=$E$5,E258+C259-D259,0)</f>
        <v>0</v>
      </c>
      <c r="F259" s="49">
        <f>IF(B259&lt;=$E$5,F258+F258*$E$6/12,0)</f>
        <v>0</v>
      </c>
      <c r="G259" s="49">
        <f>IF(A259&lt;12,0,IF(B259=$E$5,1,0))</f>
        <v>0</v>
      </c>
      <c r="I259" s="49">
        <f>IF(G259=1,E259,0)</f>
        <v>0</v>
      </c>
      <c r="J259" s="49">
        <f>IF(G259=1,F259,0)</f>
        <v>0</v>
      </c>
      <c r="L259" s="49">
        <f>IF(F259-E259&gt;0,1,0)</f>
        <v>0</v>
      </c>
    </row>
    <row r="260" spans="1:12" ht="12.75">
      <c r="A260" s="49">
        <f>IF(A259=12,1,A259+1)</f>
        <v>11</v>
      </c>
      <c r="B260" s="49">
        <f>IF(A259=12,B259+1,B259)</f>
        <v>21</v>
      </c>
      <c r="C260" s="49">
        <f>IF(B260&lt;=$E$5,E259*$B$5/12,0)</f>
        <v>0</v>
      </c>
      <c r="D260" s="49">
        <f>IF(B260&lt;=$E$5,E259*$B$6/12,0)</f>
        <v>0</v>
      </c>
      <c r="E260" s="49">
        <f>IF(B260&lt;=$E$5,E259+C260-D260,0)</f>
        <v>0</v>
      </c>
      <c r="F260" s="49">
        <f>IF(B260&lt;=$E$5,F259+F259*$E$6/12,0)</f>
        <v>0</v>
      </c>
      <c r="G260" s="49">
        <f>IF(A260&lt;12,0,IF(B260=$E$5,1,0))</f>
        <v>0</v>
      </c>
      <c r="I260" s="49">
        <f>IF(G260=1,E260,0)</f>
        <v>0</v>
      </c>
      <c r="J260" s="49">
        <f>IF(G260=1,F260,0)</f>
        <v>0</v>
      </c>
      <c r="L260" s="49">
        <f>IF(F260-E260&gt;0,1,0)</f>
        <v>0</v>
      </c>
    </row>
    <row r="261" spans="1:12" ht="12.75">
      <c r="A261" s="49">
        <f>IF(A260=12,1,A260+1)</f>
        <v>12</v>
      </c>
      <c r="B261" s="49">
        <f>IF(A260=12,B260+1,B260)</f>
        <v>21</v>
      </c>
      <c r="C261" s="49">
        <f>IF(B261&lt;=$E$5,E260*$B$5/12,0)</f>
        <v>0</v>
      </c>
      <c r="D261" s="49">
        <f>IF(B261&lt;=$E$5,E260*$B$6/12,0)</f>
        <v>0</v>
      </c>
      <c r="E261" s="49">
        <f>IF(B261&lt;=$E$5,E260+C261-D261,0)</f>
        <v>0</v>
      </c>
      <c r="F261" s="49">
        <f>IF(B261&lt;=$E$5,F260+F260*$E$6/12,0)</f>
        <v>0</v>
      </c>
      <c r="G261" s="49">
        <f>IF(A261&lt;12,0,IF(B261=$E$5,1,0))</f>
        <v>0</v>
      </c>
      <c r="I261" s="49">
        <f>IF(G261=1,E261,0)</f>
        <v>0</v>
      </c>
      <c r="J261" s="49">
        <f>IF(G261=1,F261,0)</f>
        <v>0</v>
      </c>
      <c r="L261" s="49">
        <f>IF(F261-E261&gt;0,1,0)</f>
        <v>0</v>
      </c>
    </row>
    <row r="262" spans="1:12" ht="12.75">
      <c r="A262" s="49">
        <f>IF(A261=12,1,A261+1)</f>
        <v>1</v>
      </c>
      <c r="B262" s="49">
        <f>IF(A261=12,B261+1,B261)</f>
        <v>22</v>
      </c>
      <c r="C262" s="49">
        <f>IF(B262&lt;=$E$5,E261*$B$5/12,0)</f>
        <v>0</v>
      </c>
      <c r="D262" s="49">
        <f>IF(B262&lt;=$E$5,E261*$B$6/12,0)</f>
        <v>0</v>
      </c>
      <c r="E262" s="49">
        <f>IF(B262&lt;=$E$5,E261+C262-D262,0)</f>
        <v>0</v>
      </c>
      <c r="F262" s="49">
        <f>IF(B262&lt;=$E$5,F261+F261*$E$6/12,0)</f>
        <v>0</v>
      </c>
      <c r="G262" s="49">
        <f>IF(A262&lt;12,0,IF(B262=$E$5,1,0))</f>
        <v>0</v>
      </c>
      <c r="I262" s="49">
        <f>IF(G262=1,E262,0)</f>
        <v>0</v>
      </c>
      <c r="J262" s="49">
        <f>IF(G262=1,F262,0)</f>
        <v>0</v>
      </c>
      <c r="L262" s="49">
        <f>IF(F262-E262&gt;0,1,0)</f>
        <v>0</v>
      </c>
    </row>
    <row r="263" spans="1:12" ht="12.75">
      <c r="A263" s="49">
        <f>IF(A262=12,1,A262+1)</f>
        <v>2</v>
      </c>
      <c r="B263" s="49">
        <f>IF(A262=12,B262+1,B262)</f>
        <v>22</v>
      </c>
      <c r="C263" s="49">
        <f>IF(B263&lt;=$E$5,E262*$B$5/12,0)</f>
        <v>0</v>
      </c>
      <c r="D263" s="49">
        <f>IF(B263&lt;=$E$5,E262*$B$6/12,0)</f>
        <v>0</v>
      </c>
      <c r="E263" s="49">
        <f>IF(B263&lt;=$E$5,E262+C263-D263,0)</f>
        <v>0</v>
      </c>
      <c r="F263" s="49">
        <f>IF(B263&lt;=$E$5,F262+F262*$E$6/12,0)</f>
        <v>0</v>
      </c>
      <c r="G263" s="49">
        <f>IF(A263&lt;12,0,IF(B263=$E$5,1,0))</f>
        <v>0</v>
      </c>
      <c r="I263" s="49">
        <f>IF(G263=1,E263,0)</f>
        <v>0</v>
      </c>
      <c r="J263" s="49">
        <f>IF(G263=1,F263,0)</f>
        <v>0</v>
      </c>
      <c r="L263" s="49">
        <f>IF(F263-E263&gt;0,1,0)</f>
        <v>0</v>
      </c>
    </row>
    <row r="264" spans="1:12" ht="12.75">
      <c r="A264" s="49">
        <f>IF(A263=12,1,A263+1)</f>
        <v>3</v>
      </c>
      <c r="B264" s="49">
        <f>IF(A263=12,B263+1,B263)</f>
        <v>22</v>
      </c>
      <c r="C264" s="49">
        <f>IF(B264&lt;=$E$5,E263*$B$5/12,0)</f>
        <v>0</v>
      </c>
      <c r="D264" s="49">
        <f>IF(B264&lt;=$E$5,E263*$B$6/12,0)</f>
        <v>0</v>
      </c>
      <c r="E264" s="49">
        <f>IF(B264&lt;=$E$5,E263+C264-D264,0)</f>
        <v>0</v>
      </c>
      <c r="F264" s="49">
        <f>IF(B264&lt;=$E$5,F263+F263*$E$6/12,0)</f>
        <v>0</v>
      </c>
      <c r="G264" s="49">
        <f>IF(A264&lt;12,0,IF(B264=$E$5,1,0))</f>
        <v>0</v>
      </c>
      <c r="I264" s="49">
        <f>IF(G264=1,E264,0)</f>
        <v>0</v>
      </c>
      <c r="J264" s="49">
        <f>IF(G264=1,F264,0)</f>
        <v>0</v>
      </c>
      <c r="L264" s="49">
        <f>IF(F264-E264&gt;0,1,0)</f>
        <v>0</v>
      </c>
    </row>
    <row r="265" spans="1:12" ht="12.75">
      <c r="A265" s="49">
        <f>IF(A264=12,1,A264+1)</f>
        <v>4</v>
      </c>
      <c r="B265" s="49">
        <f>IF(A264=12,B264+1,B264)</f>
        <v>22</v>
      </c>
      <c r="C265" s="49">
        <f>IF(B265&lt;=$E$5,E264*$B$5/12,0)</f>
        <v>0</v>
      </c>
      <c r="D265" s="49">
        <f>IF(B265&lt;=$E$5,E264*$B$6/12,0)</f>
        <v>0</v>
      </c>
      <c r="E265" s="49">
        <f>IF(B265&lt;=$E$5,E264+C265-D265,0)</f>
        <v>0</v>
      </c>
      <c r="F265" s="49">
        <f>IF(B265&lt;=$E$5,F264+F264*$E$6/12,0)</f>
        <v>0</v>
      </c>
      <c r="G265" s="49">
        <f>IF(A265&lt;12,0,IF(B265=$E$5,1,0))</f>
        <v>0</v>
      </c>
      <c r="I265" s="49">
        <f>IF(G265=1,E265,0)</f>
        <v>0</v>
      </c>
      <c r="J265" s="49">
        <f>IF(G265=1,F265,0)</f>
        <v>0</v>
      </c>
      <c r="L265" s="49">
        <f>IF(F265-E265&gt;0,1,0)</f>
        <v>0</v>
      </c>
    </row>
    <row r="266" spans="1:12" ht="12.75">
      <c r="A266" s="49">
        <f>IF(A265=12,1,A265+1)</f>
        <v>5</v>
      </c>
      <c r="B266" s="49">
        <f>IF(A265=12,B265+1,B265)</f>
        <v>22</v>
      </c>
      <c r="C266" s="49">
        <f>IF(B266&lt;=$E$5,E265*$B$5/12,0)</f>
        <v>0</v>
      </c>
      <c r="D266" s="49">
        <f>IF(B266&lt;=$E$5,E265*$B$6/12,0)</f>
        <v>0</v>
      </c>
      <c r="E266" s="49">
        <f>IF(B266&lt;=$E$5,E265+C266-D266,0)</f>
        <v>0</v>
      </c>
      <c r="F266" s="49">
        <f>IF(B266&lt;=$E$5,F265+F265*$E$6/12,0)</f>
        <v>0</v>
      </c>
      <c r="G266" s="49">
        <f>IF(A266&lt;12,0,IF(B266=$E$5,1,0))</f>
        <v>0</v>
      </c>
      <c r="I266" s="49">
        <f>IF(G266=1,E266,0)</f>
        <v>0</v>
      </c>
      <c r="J266" s="49">
        <f>IF(G266=1,F266,0)</f>
        <v>0</v>
      </c>
      <c r="L266" s="49">
        <f>IF(F266-E266&gt;0,1,0)</f>
        <v>0</v>
      </c>
    </row>
    <row r="267" spans="1:12" ht="12.75">
      <c r="A267" s="49">
        <f>IF(A266=12,1,A266+1)</f>
        <v>6</v>
      </c>
      <c r="B267" s="49">
        <f>IF(A266=12,B266+1,B266)</f>
        <v>22</v>
      </c>
      <c r="C267" s="49">
        <f>IF(B267&lt;=$E$5,E266*$B$5/12,0)</f>
        <v>0</v>
      </c>
      <c r="D267" s="49">
        <f>IF(B267&lt;=$E$5,E266*$B$6/12,0)</f>
        <v>0</v>
      </c>
      <c r="E267" s="49">
        <f>IF(B267&lt;=$E$5,E266+C267-D267,0)</f>
        <v>0</v>
      </c>
      <c r="F267" s="49">
        <f>IF(B267&lt;=$E$5,F266+F266*$E$6/12,0)</f>
        <v>0</v>
      </c>
      <c r="G267" s="49">
        <f>IF(A267&lt;12,0,IF(B267=$E$5,1,0))</f>
        <v>0</v>
      </c>
      <c r="I267" s="49">
        <f>IF(G267=1,E267,0)</f>
        <v>0</v>
      </c>
      <c r="J267" s="49">
        <f>IF(G267=1,F267,0)</f>
        <v>0</v>
      </c>
      <c r="L267" s="49">
        <f>IF(F267-E267&gt;0,1,0)</f>
        <v>0</v>
      </c>
    </row>
    <row r="268" spans="1:12" ht="12.75">
      <c r="A268" s="49">
        <f>IF(A267=12,1,A267+1)</f>
        <v>7</v>
      </c>
      <c r="B268" s="49">
        <f>IF(A267=12,B267+1,B267)</f>
        <v>22</v>
      </c>
      <c r="C268" s="49">
        <f>IF(B268&lt;=$E$5,E267*$B$5/12,0)</f>
        <v>0</v>
      </c>
      <c r="D268" s="49">
        <f>IF(B268&lt;=$E$5,E267*$B$6/12,0)</f>
        <v>0</v>
      </c>
      <c r="E268" s="49">
        <f>IF(B268&lt;=$E$5,E267+C268-D268,0)</f>
        <v>0</v>
      </c>
      <c r="F268" s="49">
        <f>IF(B268&lt;=$E$5,F267+F267*$E$6/12,0)</f>
        <v>0</v>
      </c>
      <c r="G268" s="49">
        <f>IF(A268&lt;12,0,IF(B268=$E$5,1,0))</f>
        <v>0</v>
      </c>
      <c r="I268" s="49">
        <f>IF(G268=1,E268,0)</f>
        <v>0</v>
      </c>
      <c r="J268" s="49">
        <f>IF(G268=1,F268,0)</f>
        <v>0</v>
      </c>
      <c r="L268" s="49">
        <f>IF(F268-E268&gt;0,1,0)</f>
        <v>0</v>
      </c>
    </row>
    <row r="269" spans="1:12" ht="12.75">
      <c r="A269" s="49">
        <f>IF(A268=12,1,A268+1)</f>
        <v>8</v>
      </c>
      <c r="B269" s="49">
        <f>IF(A268=12,B268+1,B268)</f>
        <v>22</v>
      </c>
      <c r="C269" s="49">
        <f>IF(B269&lt;=$E$5,E268*$B$5/12,0)</f>
        <v>0</v>
      </c>
      <c r="D269" s="49">
        <f>IF(B269&lt;=$E$5,E268*$B$6/12,0)</f>
        <v>0</v>
      </c>
      <c r="E269" s="49">
        <f>IF(B269&lt;=$E$5,E268+C269-D269,0)</f>
        <v>0</v>
      </c>
      <c r="F269" s="49">
        <f>IF(B269&lt;=$E$5,F268+F268*$E$6/12,0)</f>
        <v>0</v>
      </c>
      <c r="G269" s="49">
        <f>IF(A269&lt;12,0,IF(B269=$E$5,1,0))</f>
        <v>0</v>
      </c>
      <c r="I269" s="49">
        <f>IF(G269=1,E269,0)</f>
        <v>0</v>
      </c>
      <c r="J269" s="49">
        <f>IF(G269=1,F269,0)</f>
        <v>0</v>
      </c>
      <c r="L269" s="49">
        <f>IF(F269-E269&gt;0,1,0)</f>
        <v>0</v>
      </c>
    </row>
    <row r="270" spans="1:12" ht="12.75">
      <c r="A270" s="49">
        <f>IF(A269=12,1,A269+1)</f>
        <v>9</v>
      </c>
      <c r="B270" s="49">
        <f>IF(A269=12,B269+1,B269)</f>
        <v>22</v>
      </c>
      <c r="C270" s="49">
        <f>IF(B270&lt;=$E$5,E269*$B$5/12,0)</f>
        <v>0</v>
      </c>
      <c r="D270" s="49">
        <f>IF(B270&lt;=$E$5,E269*$B$6/12,0)</f>
        <v>0</v>
      </c>
      <c r="E270" s="49">
        <f>IF(B270&lt;=$E$5,E269+C270-D270,0)</f>
        <v>0</v>
      </c>
      <c r="F270" s="49">
        <f>IF(B270&lt;=$E$5,F269+F269*$E$6/12,0)</f>
        <v>0</v>
      </c>
      <c r="G270" s="49">
        <f>IF(A270&lt;12,0,IF(B270=$E$5,1,0))</f>
        <v>0</v>
      </c>
      <c r="I270" s="49">
        <f>IF(G270=1,E270,0)</f>
        <v>0</v>
      </c>
      <c r="J270" s="49">
        <f>IF(G270=1,F270,0)</f>
        <v>0</v>
      </c>
      <c r="L270" s="49">
        <f>IF(F270-E270&gt;0,1,0)</f>
        <v>0</v>
      </c>
    </row>
    <row r="271" spans="1:12" ht="12.75">
      <c r="A271" s="49">
        <f>IF(A270=12,1,A270+1)</f>
        <v>10</v>
      </c>
      <c r="B271" s="49">
        <f>IF(A270=12,B270+1,B270)</f>
        <v>22</v>
      </c>
      <c r="C271" s="49">
        <f>IF(B271&lt;=$E$5,E270*$B$5/12,0)</f>
        <v>0</v>
      </c>
      <c r="D271" s="49">
        <f>IF(B271&lt;=$E$5,E270*$B$6/12,0)</f>
        <v>0</v>
      </c>
      <c r="E271" s="49">
        <f>IF(B271&lt;=$E$5,E270+C271-D271,0)</f>
        <v>0</v>
      </c>
      <c r="F271" s="49">
        <f>IF(B271&lt;=$E$5,F270+F270*$E$6/12,0)</f>
        <v>0</v>
      </c>
      <c r="G271" s="49">
        <f>IF(A271&lt;12,0,IF(B271=$E$5,1,0))</f>
        <v>0</v>
      </c>
      <c r="I271" s="49">
        <f>IF(G271=1,E271,0)</f>
        <v>0</v>
      </c>
      <c r="J271" s="49">
        <f>IF(G271=1,F271,0)</f>
        <v>0</v>
      </c>
      <c r="L271" s="49">
        <f>IF(F271-E271&gt;0,1,0)</f>
        <v>0</v>
      </c>
    </row>
    <row r="272" spans="1:12" ht="12.75">
      <c r="A272" s="49">
        <f>IF(A271=12,1,A271+1)</f>
        <v>11</v>
      </c>
      <c r="B272" s="49">
        <f>IF(A271=12,B271+1,B271)</f>
        <v>22</v>
      </c>
      <c r="C272" s="49">
        <f>IF(B272&lt;=$E$5,E271*$B$5/12,0)</f>
        <v>0</v>
      </c>
      <c r="D272" s="49">
        <f>IF(B272&lt;=$E$5,E271*$B$6/12,0)</f>
        <v>0</v>
      </c>
      <c r="E272" s="49">
        <f>IF(B272&lt;=$E$5,E271+C272-D272,0)</f>
        <v>0</v>
      </c>
      <c r="F272" s="49">
        <f>IF(B272&lt;=$E$5,F271+F271*$E$6/12,0)</f>
        <v>0</v>
      </c>
      <c r="G272" s="49">
        <f>IF(A272&lt;12,0,IF(B272=$E$5,1,0))</f>
        <v>0</v>
      </c>
      <c r="I272" s="49">
        <f>IF(G272=1,E272,0)</f>
        <v>0</v>
      </c>
      <c r="J272" s="49">
        <f>IF(G272=1,F272,0)</f>
        <v>0</v>
      </c>
      <c r="L272" s="49">
        <f>IF(F272-E272&gt;0,1,0)</f>
        <v>0</v>
      </c>
    </row>
    <row r="273" spans="1:12" ht="12.75">
      <c r="A273" s="49">
        <f>IF(A272=12,1,A272+1)</f>
        <v>12</v>
      </c>
      <c r="B273" s="49">
        <f>IF(A272=12,B272+1,B272)</f>
        <v>22</v>
      </c>
      <c r="C273" s="49">
        <f>IF(B273&lt;=$E$5,E272*$B$5/12,0)</f>
        <v>0</v>
      </c>
      <c r="D273" s="49">
        <f>IF(B273&lt;=$E$5,E272*$B$6/12,0)</f>
        <v>0</v>
      </c>
      <c r="E273" s="49">
        <f>IF(B273&lt;=$E$5,E272+C273-D273,0)</f>
        <v>0</v>
      </c>
      <c r="F273" s="49">
        <f>IF(B273&lt;=$E$5,F272+F272*$E$6/12,0)</f>
        <v>0</v>
      </c>
      <c r="G273" s="49">
        <f>IF(A273&lt;12,0,IF(B273=$E$5,1,0))</f>
        <v>0</v>
      </c>
      <c r="I273" s="49">
        <f>IF(G273=1,E273,0)</f>
        <v>0</v>
      </c>
      <c r="J273" s="49">
        <f>IF(G273=1,F273,0)</f>
        <v>0</v>
      </c>
      <c r="L273" s="49">
        <f>IF(F273-E273&gt;0,1,0)</f>
        <v>0</v>
      </c>
    </row>
    <row r="274" spans="1:12" ht="12.75">
      <c r="A274" s="49">
        <f>IF(A273=12,1,A273+1)</f>
        <v>1</v>
      </c>
      <c r="B274" s="49">
        <f>IF(A273=12,B273+1,B273)</f>
        <v>23</v>
      </c>
      <c r="C274" s="49">
        <f>IF(B274&lt;=$E$5,E273*$B$5/12,0)</f>
        <v>0</v>
      </c>
      <c r="D274" s="49">
        <f>IF(B274&lt;=$E$5,E273*$B$6/12,0)</f>
        <v>0</v>
      </c>
      <c r="E274" s="49">
        <f>IF(B274&lt;=$E$5,E273+C274-D274,0)</f>
        <v>0</v>
      </c>
      <c r="F274" s="49">
        <f>IF(B274&lt;=$E$5,F273+F273*$E$6/12,0)</f>
        <v>0</v>
      </c>
      <c r="G274" s="49">
        <f>IF(A274&lt;12,0,IF(B274=$E$5,1,0))</f>
        <v>0</v>
      </c>
      <c r="I274" s="49">
        <f>IF(G274=1,E274,0)</f>
        <v>0</v>
      </c>
      <c r="J274" s="49">
        <f>IF(G274=1,F274,0)</f>
        <v>0</v>
      </c>
      <c r="L274" s="49">
        <f>IF(F274-E274&gt;0,1,0)</f>
        <v>0</v>
      </c>
    </row>
    <row r="275" spans="1:12" ht="12.75">
      <c r="A275" s="49">
        <f>IF(A274=12,1,A274+1)</f>
        <v>2</v>
      </c>
      <c r="B275" s="49">
        <f>IF(A274=12,B274+1,B274)</f>
        <v>23</v>
      </c>
      <c r="C275" s="49">
        <f>IF(B275&lt;=$E$5,E274*$B$5/12,0)</f>
        <v>0</v>
      </c>
      <c r="D275" s="49">
        <f>IF(B275&lt;=$E$5,E274*$B$6/12,0)</f>
        <v>0</v>
      </c>
      <c r="E275" s="49">
        <f>IF(B275&lt;=$E$5,E274+C275-D275,0)</f>
        <v>0</v>
      </c>
      <c r="F275" s="49">
        <f>IF(B275&lt;=$E$5,F274+F274*$E$6/12,0)</f>
        <v>0</v>
      </c>
      <c r="G275" s="49">
        <f>IF(A275&lt;12,0,IF(B275=$E$5,1,0))</f>
        <v>0</v>
      </c>
      <c r="I275" s="49">
        <f>IF(G275=1,E275,0)</f>
        <v>0</v>
      </c>
      <c r="J275" s="49">
        <f>IF(G275=1,F275,0)</f>
        <v>0</v>
      </c>
      <c r="L275" s="49">
        <f>IF(F275-E275&gt;0,1,0)</f>
        <v>0</v>
      </c>
    </row>
    <row r="276" spans="1:12" ht="12.75">
      <c r="A276" s="49">
        <f>IF(A275=12,1,A275+1)</f>
        <v>3</v>
      </c>
      <c r="B276" s="49">
        <f>IF(A275=12,B275+1,B275)</f>
        <v>23</v>
      </c>
      <c r="C276" s="49">
        <f>IF(B276&lt;=$E$5,E275*$B$5/12,0)</f>
        <v>0</v>
      </c>
      <c r="D276" s="49">
        <f>IF(B276&lt;=$E$5,E275*$B$6/12,0)</f>
        <v>0</v>
      </c>
      <c r="E276" s="49">
        <f>IF(B276&lt;=$E$5,E275+C276-D276,0)</f>
        <v>0</v>
      </c>
      <c r="F276" s="49">
        <f>IF(B276&lt;=$E$5,F275+F275*$E$6/12,0)</f>
        <v>0</v>
      </c>
      <c r="G276" s="49">
        <f>IF(A276&lt;12,0,IF(B276=$E$5,1,0))</f>
        <v>0</v>
      </c>
      <c r="I276" s="49">
        <f>IF(G276=1,E276,0)</f>
        <v>0</v>
      </c>
      <c r="J276" s="49">
        <f>IF(G276=1,F276,0)</f>
        <v>0</v>
      </c>
      <c r="L276" s="49">
        <f>IF(F276-E276&gt;0,1,0)</f>
        <v>0</v>
      </c>
    </row>
    <row r="277" spans="1:12" ht="12.75">
      <c r="A277" s="49">
        <f>IF(A276=12,1,A276+1)</f>
        <v>4</v>
      </c>
      <c r="B277" s="49">
        <f>IF(A276=12,B276+1,B276)</f>
        <v>23</v>
      </c>
      <c r="C277" s="49">
        <f>IF(B277&lt;=$E$5,E276*$B$5/12,0)</f>
        <v>0</v>
      </c>
      <c r="D277" s="49">
        <f>IF(B277&lt;=$E$5,E276*$B$6/12,0)</f>
        <v>0</v>
      </c>
      <c r="E277" s="49">
        <f>IF(B277&lt;=$E$5,E276+C277-D277,0)</f>
        <v>0</v>
      </c>
      <c r="F277" s="49">
        <f>IF(B277&lt;=$E$5,F276+F276*$E$6/12,0)</f>
        <v>0</v>
      </c>
      <c r="G277" s="49">
        <f>IF(A277&lt;12,0,IF(B277=$E$5,1,0))</f>
        <v>0</v>
      </c>
      <c r="I277" s="49">
        <f>IF(G277=1,E277,0)</f>
        <v>0</v>
      </c>
      <c r="J277" s="49">
        <f>IF(G277=1,F277,0)</f>
        <v>0</v>
      </c>
      <c r="L277" s="49">
        <f>IF(F277-E277&gt;0,1,0)</f>
        <v>0</v>
      </c>
    </row>
    <row r="278" spans="1:12" ht="12.75">
      <c r="A278" s="49">
        <f>IF(A277=12,1,A277+1)</f>
        <v>5</v>
      </c>
      <c r="B278" s="49">
        <f>IF(A277=12,B277+1,B277)</f>
        <v>23</v>
      </c>
      <c r="C278" s="49">
        <f>IF(B278&lt;=$E$5,E277*$B$5/12,0)</f>
        <v>0</v>
      </c>
      <c r="D278" s="49">
        <f>IF(B278&lt;=$E$5,E277*$B$6/12,0)</f>
        <v>0</v>
      </c>
      <c r="E278" s="49">
        <f>IF(B278&lt;=$E$5,E277+C278-D278,0)</f>
        <v>0</v>
      </c>
      <c r="F278" s="49">
        <f>IF(B278&lt;=$E$5,F277+F277*$E$6/12,0)</f>
        <v>0</v>
      </c>
      <c r="G278" s="49">
        <f>IF(A278&lt;12,0,IF(B278=$E$5,1,0))</f>
        <v>0</v>
      </c>
      <c r="I278" s="49">
        <f>IF(G278=1,E278,0)</f>
        <v>0</v>
      </c>
      <c r="J278" s="49">
        <f>IF(G278=1,F278,0)</f>
        <v>0</v>
      </c>
      <c r="L278" s="49">
        <f>IF(F278-E278&gt;0,1,0)</f>
        <v>0</v>
      </c>
    </row>
    <row r="279" spans="1:12" ht="12.75">
      <c r="A279" s="49">
        <f>IF(A278=12,1,A278+1)</f>
        <v>6</v>
      </c>
      <c r="B279" s="49">
        <f>IF(A278=12,B278+1,B278)</f>
        <v>23</v>
      </c>
      <c r="C279" s="49">
        <f>IF(B279&lt;=$E$5,E278*$B$5/12,0)</f>
        <v>0</v>
      </c>
      <c r="D279" s="49">
        <f>IF(B279&lt;=$E$5,E278*$B$6/12,0)</f>
        <v>0</v>
      </c>
      <c r="E279" s="49">
        <f>IF(B279&lt;=$E$5,E278+C279-D279,0)</f>
        <v>0</v>
      </c>
      <c r="F279" s="49">
        <f>IF(B279&lt;=$E$5,F278+F278*$E$6/12,0)</f>
        <v>0</v>
      </c>
      <c r="G279" s="49">
        <f>IF(A279&lt;12,0,IF(B279=$E$5,1,0))</f>
        <v>0</v>
      </c>
      <c r="I279" s="49">
        <f>IF(G279=1,E279,0)</f>
        <v>0</v>
      </c>
      <c r="J279" s="49">
        <f>IF(G279=1,F279,0)</f>
        <v>0</v>
      </c>
      <c r="L279" s="49">
        <f>IF(F279-E279&gt;0,1,0)</f>
        <v>0</v>
      </c>
    </row>
    <row r="280" spans="1:12" ht="12.75">
      <c r="A280" s="49">
        <f>IF(A279=12,1,A279+1)</f>
        <v>7</v>
      </c>
      <c r="B280" s="49">
        <f>IF(A279=12,B279+1,B279)</f>
        <v>23</v>
      </c>
      <c r="C280" s="49">
        <f>IF(B280&lt;=$E$5,E279*$B$5/12,0)</f>
        <v>0</v>
      </c>
      <c r="D280" s="49">
        <f>IF(B280&lt;=$E$5,E279*$B$6/12,0)</f>
        <v>0</v>
      </c>
      <c r="E280" s="49">
        <f>IF(B280&lt;=$E$5,E279+C280-D280,0)</f>
        <v>0</v>
      </c>
      <c r="F280" s="49">
        <f>IF(B280&lt;=$E$5,F279+F279*$E$6/12,0)</f>
        <v>0</v>
      </c>
      <c r="G280" s="49">
        <f>IF(A280&lt;12,0,IF(B280=$E$5,1,0))</f>
        <v>0</v>
      </c>
      <c r="I280" s="49">
        <f>IF(G280=1,E280,0)</f>
        <v>0</v>
      </c>
      <c r="J280" s="49">
        <f>IF(G280=1,F280,0)</f>
        <v>0</v>
      </c>
      <c r="L280" s="49">
        <f>IF(F280-E280&gt;0,1,0)</f>
        <v>0</v>
      </c>
    </row>
    <row r="281" spans="1:12" ht="12.75">
      <c r="A281" s="49">
        <f>IF(A280=12,1,A280+1)</f>
        <v>8</v>
      </c>
      <c r="B281" s="49">
        <f>IF(A280=12,B280+1,B280)</f>
        <v>23</v>
      </c>
      <c r="C281" s="49">
        <f>IF(B281&lt;=$E$5,E280*$B$5/12,0)</f>
        <v>0</v>
      </c>
      <c r="D281" s="49">
        <f>IF(B281&lt;=$E$5,E280*$B$6/12,0)</f>
        <v>0</v>
      </c>
      <c r="E281" s="49">
        <f>IF(B281&lt;=$E$5,E280+C281-D281,0)</f>
        <v>0</v>
      </c>
      <c r="F281" s="49">
        <f>IF(B281&lt;=$E$5,F280+F280*$E$6/12,0)</f>
        <v>0</v>
      </c>
      <c r="G281" s="49">
        <f>IF(A281&lt;12,0,IF(B281=$E$5,1,0))</f>
        <v>0</v>
      </c>
      <c r="I281" s="49">
        <f>IF(G281=1,E281,0)</f>
        <v>0</v>
      </c>
      <c r="J281" s="49">
        <f>IF(G281=1,F281,0)</f>
        <v>0</v>
      </c>
      <c r="L281" s="49">
        <f>IF(F281-E281&gt;0,1,0)</f>
        <v>0</v>
      </c>
    </row>
    <row r="282" spans="1:12" ht="12.75">
      <c r="A282" s="49">
        <f>IF(A281=12,1,A281+1)</f>
        <v>9</v>
      </c>
      <c r="B282" s="49">
        <f>IF(A281=12,B281+1,B281)</f>
        <v>23</v>
      </c>
      <c r="C282" s="49">
        <f>IF(B282&lt;=$E$5,E281*$B$5/12,0)</f>
        <v>0</v>
      </c>
      <c r="D282" s="49">
        <f>IF(B282&lt;=$E$5,E281*$B$6/12,0)</f>
        <v>0</v>
      </c>
      <c r="E282" s="49">
        <f>IF(B282&lt;=$E$5,E281+C282-D282,0)</f>
        <v>0</v>
      </c>
      <c r="F282" s="49">
        <f>IF(B282&lt;=$E$5,F281+F281*$E$6/12,0)</f>
        <v>0</v>
      </c>
      <c r="G282" s="49">
        <f>IF(A282&lt;12,0,IF(B282=$E$5,1,0))</f>
        <v>0</v>
      </c>
      <c r="I282" s="49">
        <f>IF(G282=1,E282,0)</f>
        <v>0</v>
      </c>
      <c r="J282" s="49">
        <f>IF(G282=1,F282,0)</f>
        <v>0</v>
      </c>
      <c r="L282" s="49">
        <f>IF(F282-E282&gt;0,1,0)</f>
        <v>0</v>
      </c>
    </row>
    <row r="283" spans="1:12" ht="12.75">
      <c r="A283" s="49">
        <f>IF(A282=12,1,A282+1)</f>
        <v>10</v>
      </c>
      <c r="B283" s="49">
        <f>IF(A282=12,B282+1,B282)</f>
        <v>23</v>
      </c>
      <c r="C283" s="49">
        <f>IF(B283&lt;=$E$5,E282*$B$5/12,0)</f>
        <v>0</v>
      </c>
      <c r="D283" s="49">
        <f>IF(B283&lt;=$E$5,E282*$B$6/12,0)</f>
        <v>0</v>
      </c>
      <c r="E283" s="49">
        <f>IF(B283&lt;=$E$5,E282+C283-D283,0)</f>
        <v>0</v>
      </c>
      <c r="F283" s="49">
        <f>IF(B283&lt;=$E$5,F282+F282*$E$6/12,0)</f>
        <v>0</v>
      </c>
      <c r="G283" s="49">
        <f>IF(A283&lt;12,0,IF(B283=$E$5,1,0))</f>
        <v>0</v>
      </c>
      <c r="I283" s="49">
        <f>IF(G283=1,E283,0)</f>
        <v>0</v>
      </c>
      <c r="J283" s="49">
        <f>IF(G283=1,F283,0)</f>
        <v>0</v>
      </c>
      <c r="L283" s="49">
        <f>IF(F283-E283&gt;0,1,0)</f>
        <v>0</v>
      </c>
    </row>
    <row r="284" spans="1:12" ht="12.75">
      <c r="A284" s="49">
        <f>IF(A283=12,1,A283+1)</f>
        <v>11</v>
      </c>
      <c r="B284" s="49">
        <f>IF(A283=12,B283+1,B283)</f>
        <v>23</v>
      </c>
      <c r="C284" s="49">
        <f>IF(B284&lt;=$E$5,E283*$B$5/12,0)</f>
        <v>0</v>
      </c>
      <c r="D284" s="49">
        <f>IF(B284&lt;=$E$5,E283*$B$6/12,0)</f>
        <v>0</v>
      </c>
      <c r="E284" s="49">
        <f>IF(B284&lt;=$E$5,E283+C284-D284,0)</f>
        <v>0</v>
      </c>
      <c r="F284" s="49">
        <f>IF(B284&lt;=$E$5,F283+F283*$E$6/12,0)</f>
        <v>0</v>
      </c>
      <c r="G284" s="49">
        <f>IF(A284&lt;12,0,IF(B284=$E$5,1,0))</f>
        <v>0</v>
      </c>
      <c r="I284" s="49">
        <f>IF(G284=1,E284,0)</f>
        <v>0</v>
      </c>
      <c r="J284" s="49">
        <f>IF(G284=1,F284,0)</f>
        <v>0</v>
      </c>
      <c r="L284" s="49">
        <f>IF(F284-E284&gt;0,1,0)</f>
        <v>0</v>
      </c>
    </row>
    <row r="285" spans="1:12" ht="12.75">
      <c r="A285" s="49">
        <f>IF(A284=12,1,A284+1)</f>
        <v>12</v>
      </c>
      <c r="B285" s="49">
        <f>IF(A284=12,B284+1,B284)</f>
        <v>23</v>
      </c>
      <c r="C285" s="49">
        <f>IF(B285&lt;=$E$5,E284*$B$5/12,0)</f>
        <v>0</v>
      </c>
      <c r="D285" s="49">
        <f>IF(B285&lt;=$E$5,E284*$B$6/12,0)</f>
        <v>0</v>
      </c>
      <c r="E285" s="49">
        <f>IF(B285&lt;=$E$5,E284+C285-D285,0)</f>
        <v>0</v>
      </c>
      <c r="F285" s="49">
        <f>IF(B285&lt;=$E$5,F284+F284*$E$6/12,0)</f>
        <v>0</v>
      </c>
      <c r="G285" s="49">
        <f>IF(A285&lt;12,0,IF(B285=$E$5,1,0))</f>
        <v>0</v>
      </c>
      <c r="I285" s="49">
        <f>IF(G285=1,E285,0)</f>
        <v>0</v>
      </c>
      <c r="J285" s="49">
        <f>IF(G285=1,F285,0)</f>
        <v>0</v>
      </c>
      <c r="L285" s="49">
        <f>IF(F285-E285&gt;0,1,0)</f>
        <v>0</v>
      </c>
    </row>
    <row r="286" spans="1:12" ht="12.75">
      <c r="A286" s="49">
        <f>IF(A285=12,1,A285+1)</f>
        <v>1</v>
      </c>
      <c r="B286" s="49">
        <f>IF(A285=12,B285+1,B285)</f>
        <v>24</v>
      </c>
      <c r="C286" s="49">
        <f>IF(B286&lt;=$E$5,E285*$B$5/12,0)</f>
        <v>0</v>
      </c>
      <c r="D286" s="49">
        <f>IF(B286&lt;=$E$5,E285*$B$6/12,0)</f>
        <v>0</v>
      </c>
      <c r="E286" s="49">
        <f>IF(B286&lt;=$E$5,E285+C286-D286,0)</f>
        <v>0</v>
      </c>
      <c r="F286" s="49">
        <f>IF(B286&lt;=$E$5,F285+F285*$E$6/12,0)</f>
        <v>0</v>
      </c>
      <c r="G286" s="49">
        <f>IF(A286&lt;12,0,IF(B286=$E$5,1,0))</f>
        <v>0</v>
      </c>
      <c r="I286" s="49">
        <f>IF(G286=1,E286,0)</f>
        <v>0</v>
      </c>
      <c r="J286" s="49">
        <f>IF(G286=1,F286,0)</f>
        <v>0</v>
      </c>
      <c r="L286" s="49">
        <f>IF(F286-E286&gt;0,1,0)</f>
        <v>0</v>
      </c>
    </row>
    <row r="287" spans="1:12" ht="12.75">
      <c r="A287" s="49">
        <f>IF(A286=12,1,A286+1)</f>
        <v>2</v>
      </c>
      <c r="B287" s="49">
        <f>IF(A286=12,B286+1,B286)</f>
        <v>24</v>
      </c>
      <c r="C287" s="49">
        <f>IF(B287&lt;=$E$5,E286*$B$5/12,0)</f>
        <v>0</v>
      </c>
      <c r="D287" s="49">
        <f>IF(B287&lt;=$E$5,E286*$B$6/12,0)</f>
        <v>0</v>
      </c>
      <c r="E287" s="49">
        <f>IF(B287&lt;=$E$5,E286+C287-D287,0)</f>
        <v>0</v>
      </c>
      <c r="F287" s="49">
        <f>IF(B287&lt;=$E$5,F286+F286*$E$6/12,0)</f>
        <v>0</v>
      </c>
      <c r="G287" s="49">
        <f>IF(A287&lt;12,0,IF(B287=$E$5,1,0))</f>
        <v>0</v>
      </c>
      <c r="I287" s="49">
        <f>IF(G287=1,E287,0)</f>
        <v>0</v>
      </c>
      <c r="J287" s="49">
        <f>IF(G287=1,F287,0)</f>
        <v>0</v>
      </c>
      <c r="L287" s="49">
        <f>IF(F287-E287&gt;0,1,0)</f>
        <v>0</v>
      </c>
    </row>
    <row r="288" spans="1:12" ht="12.75">
      <c r="A288" s="49">
        <f>IF(A287=12,1,A287+1)</f>
        <v>3</v>
      </c>
      <c r="B288" s="49">
        <f>IF(A287=12,B287+1,B287)</f>
        <v>24</v>
      </c>
      <c r="C288" s="49">
        <f>IF(B288&lt;=$E$5,E287*$B$5/12,0)</f>
        <v>0</v>
      </c>
      <c r="D288" s="49">
        <f>IF(B288&lt;=$E$5,E287*$B$6/12,0)</f>
        <v>0</v>
      </c>
      <c r="E288" s="49">
        <f>IF(B288&lt;=$E$5,E287+C288-D288,0)</f>
        <v>0</v>
      </c>
      <c r="F288" s="49">
        <f>IF(B288&lt;=$E$5,F287+F287*$E$6/12,0)</f>
        <v>0</v>
      </c>
      <c r="G288" s="49">
        <f>IF(A288&lt;12,0,IF(B288=$E$5,1,0))</f>
        <v>0</v>
      </c>
      <c r="I288" s="49">
        <f>IF(G288=1,E288,0)</f>
        <v>0</v>
      </c>
      <c r="J288" s="49">
        <f>IF(G288=1,F288,0)</f>
        <v>0</v>
      </c>
      <c r="L288" s="49">
        <f>IF(F288-E288&gt;0,1,0)</f>
        <v>0</v>
      </c>
    </row>
    <row r="289" spans="1:12" ht="12.75">
      <c r="A289" s="49">
        <f>IF(A288=12,1,A288+1)</f>
        <v>4</v>
      </c>
      <c r="B289" s="49">
        <f>IF(A288=12,B288+1,B288)</f>
        <v>24</v>
      </c>
      <c r="C289" s="49">
        <f>IF(B289&lt;=$E$5,E288*$B$5/12,0)</f>
        <v>0</v>
      </c>
      <c r="D289" s="49">
        <f>IF(B289&lt;=$E$5,E288*$B$6/12,0)</f>
        <v>0</v>
      </c>
      <c r="E289" s="49">
        <f>IF(B289&lt;=$E$5,E288+C289-D289,0)</f>
        <v>0</v>
      </c>
      <c r="F289" s="49">
        <f>IF(B289&lt;=$E$5,F288+F288*$E$6/12,0)</f>
        <v>0</v>
      </c>
      <c r="G289" s="49">
        <f>IF(A289&lt;12,0,IF(B289=$E$5,1,0))</f>
        <v>0</v>
      </c>
      <c r="I289" s="49">
        <f>IF(G289=1,E289,0)</f>
        <v>0</v>
      </c>
      <c r="J289" s="49">
        <f>IF(G289=1,F289,0)</f>
        <v>0</v>
      </c>
      <c r="L289" s="49">
        <f>IF(F289-E289&gt;0,1,0)</f>
        <v>0</v>
      </c>
    </row>
    <row r="290" spans="1:12" ht="12.75">
      <c r="A290" s="49">
        <f>IF(A289=12,1,A289+1)</f>
        <v>5</v>
      </c>
      <c r="B290" s="49">
        <f>IF(A289=12,B289+1,B289)</f>
        <v>24</v>
      </c>
      <c r="C290" s="49">
        <f>IF(B290&lt;=$E$5,E289*$B$5/12,0)</f>
        <v>0</v>
      </c>
      <c r="D290" s="49">
        <f>IF(B290&lt;=$E$5,E289*$B$6/12,0)</f>
        <v>0</v>
      </c>
      <c r="E290" s="49">
        <f>IF(B290&lt;=$E$5,E289+C290-D290,0)</f>
        <v>0</v>
      </c>
      <c r="F290" s="49">
        <f>IF(B290&lt;=$E$5,F289+F289*$E$6/12,0)</f>
        <v>0</v>
      </c>
      <c r="G290" s="49">
        <f>IF(A290&lt;12,0,IF(B290=$E$5,1,0))</f>
        <v>0</v>
      </c>
      <c r="I290" s="49">
        <f>IF(G290=1,E290,0)</f>
        <v>0</v>
      </c>
      <c r="J290" s="49">
        <f>IF(G290=1,F290,0)</f>
        <v>0</v>
      </c>
      <c r="L290" s="49">
        <f>IF(F290-E290&gt;0,1,0)</f>
        <v>0</v>
      </c>
    </row>
    <row r="291" spans="1:12" ht="12.75">
      <c r="A291" s="49">
        <f>IF(A290=12,1,A290+1)</f>
        <v>6</v>
      </c>
      <c r="B291" s="49">
        <f>IF(A290=12,B290+1,B290)</f>
        <v>24</v>
      </c>
      <c r="C291" s="49">
        <f>IF(B291&lt;=$E$5,E290*$B$5/12,0)</f>
        <v>0</v>
      </c>
      <c r="D291" s="49">
        <f>IF(B291&lt;=$E$5,E290*$B$6/12,0)</f>
        <v>0</v>
      </c>
      <c r="E291" s="49">
        <f>IF(B291&lt;=$E$5,E290+C291-D291,0)</f>
        <v>0</v>
      </c>
      <c r="F291" s="49">
        <f>IF(B291&lt;=$E$5,F290+F290*$E$6/12,0)</f>
        <v>0</v>
      </c>
      <c r="G291" s="49">
        <f>IF(A291&lt;12,0,IF(B291=$E$5,1,0))</f>
        <v>0</v>
      </c>
      <c r="I291" s="49">
        <f>IF(G291=1,E291,0)</f>
        <v>0</v>
      </c>
      <c r="J291" s="49">
        <f>IF(G291=1,F291,0)</f>
        <v>0</v>
      </c>
      <c r="L291" s="49">
        <f>IF(F291-E291&gt;0,1,0)</f>
        <v>0</v>
      </c>
    </row>
    <row r="292" spans="1:12" ht="12.75">
      <c r="A292" s="49">
        <f>IF(A291=12,1,A291+1)</f>
        <v>7</v>
      </c>
      <c r="B292" s="49">
        <f>IF(A291=12,B291+1,B291)</f>
        <v>24</v>
      </c>
      <c r="C292" s="49">
        <f>IF(B292&lt;=$E$5,E291*$B$5/12,0)</f>
        <v>0</v>
      </c>
      <c r="D292" s="49">
        <f>IF(B292&lt;=$E$5,E291*$B$6/12,0)</f>
        <v>0</v>
      </c>
      <c r="E292" s="49">
        <f>IF(B292&lt;=$E$5,E291+C292-D292,0)</f>
        <v>0</v>
      </c>
      <c r="F292" s="49">
        <f>IF(B292&lt;=$E$5,F291+F291*$E$6/12,0)</f>
        <v>0</v>
      </c>
      <c r="G292" s="49">
        <f>IF(A292&lt;12,0,IF(B292=$E$5,1,0))</f>
        <v>0</v>
      </c>
      <c r="I292" s="49">
        <f>IF(G292=1,E292,0)</f>
        <v>0</v>
      </c>
      <c r="J292" s="49">
        <f>IF(G292=1,F292,0)</f>
        <v>0</v>
      </c>
      <c r="L292" s="49">
        <f>IF(F292-E292&gt;0,1,0)</f>
        <v>0</v>
      </c>
    </row>
    <row r="293" spans="1:12" ht="12.75">
      <c r="A293" s="49">
        <f>IF(A292=12,1,A292+1)</f>
        <v>8</v>
      </c>
      <c r="B293" s="49">
        <f>IF(A292=12,B292+1,B292)</f>
        <v>24</v>
      </c>
      <c r="C293" s="49">
        <f>IF(B293&lt;=$E$5,E292*$B$5/12,0)</f>
        <v>0</v>
      </c>
      <c r="D293" s="49">
        <f>IF(B293&lt;=$E$5,E292*$B$6/12,0)</f>
        <v>0</v>
      </c>
      <c r="E293" s="49">
        <f>IF(B293&lt;=$E$5,E292+C293-D293,0)</f>
        <v>0</v>
      </c>
      <c r="F293" s="49">
        <f>IF(B293&lt;=$E$5,F292+F292*$E$6/12,0)</f>
        <v>0</v>
      </c>
      <c r="G293" s="49">
        <f>IF(A293&lt;12,0,IF(B293=$E$5,1,0))</f>
        <v>0</v>
      </c>
      <c r="I293" s="49">
        <f>IF(G293=1,E293,0)</f>
        <v>0</v>
      </c>
      <c r="J293" s="49">
        <f>IF(G293=1,F293,0)</f>
        <v>0</v>
      </c>
      <c r="L293" s="49">
        <f>IF(F293-E293&gt;0,1,0)</f>
        <v>0</v>
      </c>
    </row>
    <row r="294" spans="1:12" ht="12.75">
      <c r="A294" s="49">
        <f>IF(A293=12,1,A293+1)</f>
        <v>9</v>
      </c>
      <c r="B294" s="49">
        <f>IF(A293=12,B293+1,B293)</f>
        <v>24</v>
      </c>
      <c r="C294" s="49">
        <f>IF(B294&lt;=$E$5,E293*$B$5/12,0)</f>
        <v>0</v>
      </c>
      <c r="D294" s="49">
        <f>IF(B294&lt;=$E$5,E293*$B$6/12,0)</f>
        <v>0</v>
      </c>
      <c r="E294" s="49">
        <f>IF(B294&lt;=$E$5,E293+C294-D294,0)</f>
        <v>0</v>
      </c>
      <c r="F294" s="49">
        <f>IF(B294&lt;=$E$5,F293+F293*$E$6/12,0)</f>
        <v>0</v>
      </c>
      <c r="G294" s="49">
        <f>IF(A294&lt;12,0,IF(B294=$E$5,1,0))</f>
        <v>0</v>
      </c>
      <c r="I294" s="49">
        <f>IF(G294=1,E294,0)</f>
        <v>0</v>
      </c>
      <c r="J294" s="49">
        <f>IF(G294=1,F294,0)</f>
        <v>0</v>
      </c>
      <c r="L294" s="49">
        <f>IF(F294-E294&gt;0,1,0)</f>
        <v>0</v>
      </c>
    </row>
    <row r="295" spans="1:12" ht="12.75">
      <c r="A295" s="49">
        <f>IF(A294=12,1,A294+1)</f>
        <v>10</v>
      </c>
      <c r="B295" s="49">
        <f>IF(A294=12,B294+1,B294)</f>
        <v>24</v>
      </c>
      <c r="C295" s="49">
        <f>IF(B295&lt;=$E$5,E294*$B$5/12,0)</f>
        <v>0</v>
      </c>
      <c r="D295" s="49">
        <f>IF(B295&lt;=$E$5,E294*$B$6/12,0)</f>
        <v>0</v>
      </c>
      <c r="E295" s="49">
        <f>IF(B295&lt;=$E$5,E294+C295-D295,0)</f>
        <v>0</v>
      </c>
      <c r="F295" s="49">
        <f>IF(B295&lt;=$E$5,F294+F294*$E$6/12,0)</f>
        <v>0</v>
      </c>
      <c r="G295" s="49">
        <f>IF(A295&lt;12,0,IF(B295=$E$5,1,0))</f>
        <v>0</v>
      </c>
      <c r="I295" s="49">
        <f>IF(G295=1,E295,0)</f>
        <v>0</v>
      </c>
      <c r="J295" s="49">
        <f>IF(G295=1,F295,0)</f>
        <v>0</v>
      </c>
      <c r="L295" s="49">
        <f>IF(F295-E295&gt;0,1,0)</f>
        <v>0</v>
      </c>
    </row>
    <row r="296" spans="1:12" ht="12.75">
      <c r="A296" s="49">
        <f>IF(A295=12,1,A295+1)</f>
        <v>11</v>
      </c>
      <c r="B296" s="49">
        <f>IF(A295=12,B295+1,B295)</f>
        <v>24</v>
      </c>
      <c r="C296" s="49">
        <f>IF(B296&lt;=$E$5,E295*$B$5/12,0)</f>
        <v>0</v>
      </c>
      <c r="D296" s="49">
        <f>IF(B296&lt;=$E$5,E295*$B$6/12,0)</f>
        <v>0</v>
      </c>
      <c r="E296" s="49">
        <f>IF(B296&lt;=$E$5,E295+C296-D296,0)</f>
        <v>0</v>
      </c>
      <c r="F296" s="49">
        <f>IF(B296&lt;=$E$5,F295+F295*$E$6/12,0)</f>
        <v>0</v>
      </c>
      <c r="G296" s="49">
        <f>IF(A296&lt;12,0,IF(B296=$E$5,1,0))</f>
        <v>0</v>
      </c>
      <c r="I296" s="49">
        <f>IF(G296=1,E296,0)</f>
        <v>0</v>
      </c>
      <c r="J296" s="49">
        <f>IF(G296=1,F296,0)</f>
        <v>0</v>
      </c>
      <c r="L296" s="49">
        <f>IF(F296-E296&gt;0,1,0)</f>
        <v>0</v>
      </c>
    </row>
    <row r="297" spans="1:12" ht="12.75">
      <c r="A297" s="49">
        <f>IF(A296=12,1,A296+1)</f>
        <v>12</v>
      </c>
      <c r="B297" s="49">
        <f>IF(A296=12,B296+1,B296)</f>
        <v>24</v>
      </c>
      <c r="C297" s="49">
        <f>IF(B297&lt;=$E$5,E296*$B$5/12,0)</f>
        <v>0</v>
      </c>
      <c r="D297" s="49">
        <f>IF(B297&lt;=$E$5,E296*$B$6/12,0)</f>
        <v>0</v>
      </c>
      <c r="E297" s="49">
        <f>IF(B297&lt;=$E$5,E296+C297-D297,0)</f>
        <v>0</v>
      </c>
      <c r="F297" s="49">
        <f>IF(B297&lt;=$E$5,F296+F296*$E$6/12,0)</f>
        <v>0</v>
      </c>
      <c r="G297" s="49">
        <f>IF(A297&lt;12,0,IF(B297=$E$5,1,0))</f>
        <v>0</v>
      </c>
      <c r="I297" s="49">
        <f>IF(G297=1,E297,0)</f>
        <v>0</v>
      </c>
      <c r="J297" s="49">
        <f>IF(G297=1,F297,0)</f>
        <v>0</v>
      </c>
      <c r="L297" s="49">
        <f>IF(F297-E297&gt;0,1,0)</f>
        <v>0</v>
      </c>
    </row>
    <row r="298" spans="1:12" ht="12.75">
      <c r="A298" s="49">
        <f>IF(A297=12,1,A297+1)</f>
        <v>1</v>
      </c>
      <c r="B298" s="49">
        <f>IF(A297=12,B297+1,B297)</f>
        <v>25</v>
      </c>
      <c r="C298" s="49">
        <f>IF(B298&lt;=$E$5,E297*$B$5/12,0)</f>
        <v>0</v>
      </c>
      <c r="D298" s="49">
        <f>IF(B298&lt;=$E$5,E297*$B$6/12,0)</f>
        <v>0</v>
      </c>
      <c r="E298" s="49">
        <f>IF(B298&lt;=$E$5,E297+C298-D298,0)</f>
        <v>0</v>
      </c>
      <c r="F298" s="49">
        <f>IF(B298&lt;=$E$5,F297+F297*$E$6/12,0)</f>
        <v>0</v>
      </c>
      <c r="G298" s="49">
        <f>IF(A298&lt;12,0,IF(B298=$E$5,1,0))</f>
        <v>0</v>
      </c>
      <c r="I298" s="49">
        <f>IF(G298=1,E298,0)</f>
        <v>0</v>
      </c>
      <c r="J298" s="49">
        <f>IF(G298=1,F298,0)</f>
        <v>0</v>
      </c>
      <c r="L298" s="49">
        <f>IF(F298-E298&gt;0,1,0)</f>
        <v>0</v>
      </c>
    </row>
    <row r="299" spans="1:12" ht="12.75">
      <c r="A299" s="49">
        <f>IF(A298=12,1,A298+1)</f>
        <v>2</v>
      </c>
      <c r="B299" s="49">
        <f>IF(A298=12,B298+1,B298)</f>
        <v>25</v>
      </c>
      <c r="C299" s="49">
        <f>IF(B299&lt;=$E$5,E298*$B$5/12,0)</f>
        <v>0</v>
      </c>
      <c r="D299" s="49">
        <f>IF(B299&lt;=$E$5,E298*$B$6/12,0)</f>
        <v>0</v>
      </c>
      <c r="E299" s="49">
        <f>IF(B299&lt;=$E$5,E298+C299-D299,0)</f>
        <v>0</v>
      </c>
      <c r="F299" s="49">
        <f>IF(B299&lt;=$E$5,F298+F298*$E$6/12,0)</f>
        <v>0</v>
      </c>
      <c r="G299" s="49">
        <f>IF(A299&lt;12,0,IF(B299=$E$5,1,0))</f>
        <v>0</v>
      </c>
      <c r="I299" s="49">
        <f>IF(G299=1,E299,0)</f>
        <v>0</v>
      </c>
      <c r="J299" s="49">
        <f>IF(G299=1,F299,0)</f>
        <v>0</v>
      </c>
      <c r="L299" s="49">
        <f>IF(F299-E299&gt;0,1,0)</f>
        <v>0</v>
      </c>
    </row>
    <row r="300" spans="1:12" ht="12.75">
      <c r="A300" s="49">
        <f>IF(A299=12,1,A299+1)</f>
        <v>3</v>
      </c>
      <c r="B300" s="49">
        <f>IF(A299=12,B299+1,B299)</f>
        <v>25</v>
      </c>
      <c r="C300" s="49">
        <f>IF(B300&lt;=$E$5,E299*$B$5/12,0)</f>
        <v>0</v>
      </c>
      <c r="D300" s="49">
        <f>IF(B300&lt;=$E$5,E299*$B$6/12,0)</f>
        <v>0</v>
      </c>
      <c r="E300" s="49">
        <f>IF(B300&lt;=$E$5,E299+C300-D300,0)</f>
        <v>0</v>
      </c>
      <c r="F300" s="49">
        <f>IF(B300&lt;=$E$5,F299+F299*$E$6/12,0)</f>
        <v>0</v>
      </c>
      <c r="G300" s="49">
        <f>IF(A300&lt;12,0,IF(B300=$E$5,1,0))</f>
        <v>0</v>
      </c>
      <c r="I300" s="49">
        <f>IF(G300=1,E300,0)</f>
        <v>0</v>
      </c>
      <c r="J300" s="49">
        <f>IF(G300=1,F300,0)</f>
        <v>0</v>
      </c>
      <c r="L300" s="49">
        <f>IF(F300-E300&gt;0,1,0)</f>
        <v>0</v>
      </c>
    </row>
    <row r="301" spans="1:12" ht="12.75">
      <c r="A301" s="49">
        <f>IF(A300=12,1,A300+1)</f>
        <v>4</v>
      </c>
      <c r="B301" s="49">
        <f>IF(A300=12,B300+1,B300)</f>
        <v>25</v>
      </c>
      <c r="C301" s="49">
        <f>IF(B301&lt;=$E$5,E300*$B$5/12,0)</f>
        <v>0</v>
      </c>
      <c r="D301" s="49">
        <f>IF(B301&lt;=$E$5,E300*$B$6/12,0)</f>
        <v>0</v>
      </c>
      <c r="E301" s="49">
        <f>IF(B301&lt;=$E$5,E300+C301-D301,0)</f>
        <v>0</v>
      </c>
      <c r="F301" s="49">
        <f>IF(B301&lt;=$E$5,F300+F300*$E$6/12,0)</f>
        <v>0</v>
      </c>
      <c r="G301" s="49">
        <f>IF(A301&lt;12,0,IF(B301=$E$5,1,0))</f>
        <v>0</v>
      </c>
      <c r="I301" s="49">
        <f>IF(G301=1,E301,0)</f>
        <v>0</v>
      </c>
      <c r="J301" s="49">
        <f>IF(G301=1,F301,0)</f>
        <v>0</v>
      </c>
      <c r="L301" s="49">
        <f>IF(F301-E301&gt;0,1,0)</f>
        <v>0</v>
      </c>
    </row>
    <row r="302" spans="1:12" ht="12.75">
      <c r="A302" s="49">
        <f>IF(A301=12,1,A301+1)</f>
        <v>5</v>
      </c>
      <c r="B302" s="49">
        <f>IF(A301=12,B301+1,B301)</f>
        <v>25</v>
      </c>
      <c r="C302" s="49">
        <f>IF(B302&lt;=$E$5,E301*$B$5/12,0)</f>
        <v>0</v>
      </c>
      <c r="D302" s="49">
        <f>IF(B302&lt;=$E$5,E301*$B$6/12,0)</f>
        <v>0</v>
      </c>
      <c r="E302" s="49">
        <f>IF(B302&lt;=$E$5,E301+C302-D302,0)</f>
        <v>0</v>
      </c>
      <c r="F302" s="49">
        <f>IF(B302&lt;=$E$5,F301+F301*$E$6/12,0)</f>
        <v>0</v>
      </c>
      <c r="G302" s="49">
        <f>IF(A302&lt;12,0,IF(B302=$E$5,1,0))</f>
        <v>0</v>
      </c>
      <c r="I302" s="49">
        <f>IF(G302=1,E302,0)</f>
        <v>0</v>
      </c>
      <c r="J302" s="49">
        <f>IF(G302=1,F302,0)</f>
        <v>0</v>
      </c>
      <c r="L302" s="49">
        <f>IF(F302-E302&gt;0,1,0)</f>
        <v>0</v>
      </c>
    </row>
    <row r="303" spans="1:12" ht="12.75">
      <c r="A303" s="49">
        <f>IF(A302=12,1,A302+1)</f>
        <v>6</v>
      </c>
      <c r="B303" s="49">
        <f>IF(A302=12,B302+1,B302)</f>
        <v>25</v>
      </c>
      <c r="C303" s="49">
        <f>IF(B303&lt;=$E$5,E302*$B$5/12,0)</f>
        <v>0</v>
      </c>
      <c r="D303" s="49">
        <f>IF(B303&lt;=$E$5,E302*$B$6/12,0)</f>
        <v>0</v>
      </c>
      <c r="E303" s="49">
        <f>IF(B303&lt;=$E$5,E302+C303-D303,0)</f>
        <v>0</v>
      </c>
      <c r="F303" s="49">
        <f>IF(B303&lt;=$E$5,F302+F302*$E$6/12,0)</f>
        <v>0</v>
      </c>
      <c r="G303" s="49">
        <f>IF(A303&lt;12,0,IF(B303=$E$5,1,0))</f>
        <v>0</v>
      </c>
      <c r="I303" s="49">
        <f>IF(G303=1,E303,0)</f>
        <v>0</v>
      </c>
      <c r="J303" s="49">
        <f>IF(G303=1,F303,0)</f>
        <v>0</v>
      </c>
      <c r="L303" s="49">
        <f>IF(F303-E303&gt;0,1,0)</f>
        <v>0</v>
      </c>
    </row>
    <row r="304" spans="1:12" ht="12.75">
      <c r="A304" s="49">
        <f>IF(A303=12,1,A303+1)</f>
        <v>7</v>
      </c>
      <c r="B304" s="49">
        <f>IF(A303=12,B303+1,B303)</f>
        <v>25</v>
      </c>
      <c r="C304" s="49">
        <f>IF(B304&lt;=$E$5,E303*$B$5/12,0)</f>
        <v>0</v>
      </c>
      <c r="D304" s="49">
        <f>IF(B304&lt;=$E$5,E303*$B$6/12,0)</f>
        <v>0</v>
      </c>
      <c r="E304" s="49">
        <f>IF(B304&lt;=$E$5,E303+C304-D304,0)</f>
        <v>0</v>
      </c>
      <c r="F304" s="49">
        <f>IF(B304&lt;=$E$5,F303+F303*$E$6/12,0)</f>
        <v>0</v>
      </c>
      <c r="G304" s="49">
        <f>IF(A304&lt;12,0,IF(B304=$E$5,1,0))</f>
        <v>0</v>
      </c>
      <c r="I304" s="49">
        <f>IF(G304=1,E304,0)</f>
        <v>0</v>
      </c>
      <c r="J304" s="49">
        <f>IF(G304=1,F304,0)</f>
        <v>0</v>
      </c>
      <c r="L304" s="49">
        <f>IF(F304-E304&gt;0,1,0)</f>
        <v>0</v>
      </c>
    </row>
    <row r="305" spans="1:12" ht="12.75">
      <c r="A305" s="49">
        <f>IF(A304=12,1,A304+1)</f>
        <v>8</v>
      </c>
      <c r="B305" s="49">
        <f>IF(A304=12,B304+1,B304)</f>
        <v>25</v>
      </c>
      <c r="C305" s="49">
        <f>IF(B305&lt;=$E$5,E304*$B$5/12,0)</f>
        <v>0</v>
      </c>
      <c r="D305" s="49">
        <f>IF(B305&lt;=$E$5,E304*$B$6/12,0)</f>
        <v>0</v>
      </c>
      <c r="E305" s="49">
        <f>IF(B305&lt;=$E$5,E304+C305-D305,0)</f>
        <v>0</v>
      </c>
      <c r="F305" s="49">
        <f>IF(B305&lt;=$E$5,F304+F304*$E$6/12,0)</f>
        <v>0</v>
      </c>
      <c r="G305" s="49">
        <f>IF(A305&lt;12,0,IF(B305=$E$5,1,0))</f>
        <v>0</v>
      </c>
      <c r="I305" s="49">
        <f>IF(G305=1,E305,0)</f>
        <v>0</v>
      </c>
      <c r="J305" s="49">
        <f>IF(G305=1,F305,0)</f>
        <v>0</v>
      </c>
      <c r="L305" s="49">
        <f>IF(F305-E305&gt;0,1,0)</f>
        <v>0</v>
      </c>
    </row>
    <row r="306" spans="1:12" ht="12.75">
      <c r="A306" s="49">
        <f>IF(A305=12,1,A305+1)</f>
        <v>9</v>
      </c>
      <c r="B306" s="49">
        <f>IF(A305=12,B305+1,B305)</f>
        <v>25</v>
      </c>
      <c r="C306" s="49">
        <f>IF(B306&lt;=$E$5,E305*$B$5/12,0)</f>
        <v>0</v>
      </c>
      <c r="D306" s="49">
        <f>IF(B306&lt;=$E$5,E305*$B$6/12,0)</f>
        <v>0</v>
      </c>
      <c r="E306" s="49">
        <f>IF(B306&lt;=$E$5,E305+C306-D306,0)</f>
        <v>0</v>
      </c>
      <c r="F306" s="49">
        <f>IF(B306&lt;=$E$5,F305+F305*$E$6/12,0)</f>
        <v>0</v>
      </c>
      <c r="G306" s="49">
        <f>IF(A306&lt;12,0,IF(B306=$E$5,1,0))</f>
        <v>0</v>
      </c>
      <c r="I306" s="49">
        <f>IF(G306=1,E306,0)</f>
        <v>0</v>
      </c>
      <c r="J306" s="49">
        <f>IF(G306=1,F306,0)</f>
        <v>0</v>
      </c>
      <c r="L306" s="49">
        <f>IF(F306-E306&gt;0,1,0)</f>
        <v>0</v>
      </c>
    </row>
    <row r="307" spans="1:12" ht="12.75">
      <c r="A307" s="49">
        <f>IF(A306=12,1,A306+1)</f>
        <v>10</v>
      </c>
      <c r="B307" s="49">
        <f>IF(A306=12,B306+1,B306)</f>
        <v>25</v>
      </c>
      <c r="C307" s="49">
        <f>IF(B307&lt;=$E$5,E306*$B$5/12,0)</f>
        <v>0</v>
      </c>
      <c r="D307" s="49">
        <f>IF(B307&lt;=$E$5,E306*$B$6/12,0)</f>
        <v>0</v>
      </c>
      <c r="E307" s="49">
        <f>IF(B307&lt;=$E$5,E306+C307-D307,0)</f>
        <v>0</v>
      </c>
      <c r="F307" s="49">
        <f>IF(B307&lt;=$E$5,F306+F306*$E$6/12,0)</f>
        <v>0</v>
      </c>
      <c r="G307" s="49">
        <f>IF(A307&lt;12,0,IF(B307=$E$5,1,0))</f>
        <v>0</v>
      </c>
      <c r="I307" s="49">
        <f>IF(G307=1,E307,0)</f>
        <v>0</v>
      </c>
      <c r="J307" s="49">
        <f>IF(G307=1,F307,0)</f>
        <v>0</v>
      </c>
      <c r="L307" s="49">
        <f>IF(F307-E307&gt;0,1,0)</f>
        <v>0</v>
      </c>
    </row>
    <row r="308" spans="1:12" ht="12.75">
      <c r="A308" s="49">
        <f>IF(A307=12,1,A307+1)</f>
        <v>11</v>
      </c>
      <c r="B308" s="49">
        <f>IF(A307=12,B307+1,B307)</f>
        <v>25</v>
      </c>
      <c r="C308" s="49">
        <f>IF(B308&lt;=$E$5,E307*$B$5/12,0)</f>
        <v>0</v>
      </c>
      <c r="D308" s="49">
        <f>IF(B308&lt;=$E$5,E307*$B$6/12,0)</f>
        <v>0</v>
      </c>
      <c r="E308" s="49">
        <f>IF(B308&lt;=$E$5,E307+C308-D308,0)</f>
        <v>0</v>
      </c>
      <c r="F308" s="49">
        <f>IF(B308&lt;=$E$5,F307+F307*$E$6/12,0)</f>
        <v>0</v>
      </c>
      <c r="G308" s="49">
        <f>IF(A308&lt;12,0,IF(B308=$E$5,1,0))</f>
        <v>0</v>
      </c>
      <c r="I308" s="49">
        <f>IF(G308=1,E308,0)</f>
        <v>0</v>
      </c>
      <c r="J308" s="49">
        <f>IF(G308=1,F308,0)</f>
        <v>0</v>
      </c>
      <c r="L308" s="49">
        <f>IF(F308-E308&gt;0,1,0)</f>
        <v>0</v>
      </c>
    </row>
    <row r="309" spans="1:12" ht="12.75">
      <c r="A309" s="49">
        <f>IF(A308=12,1,A308+1)</f>
        <v>12</v>
      </c>
      <c r="B309" s="49">
        <f>IF(A308=12,B308+1,B308)</f>
        <v>25</v>
      </c>
      <c r="C309" s="49">
        <f>IF(B309&lt;=$E$5,E308*$B$5/12,0)</f>
        <v>0</v>
      </c>
      <c r="D309" s="49">
        <f>IF(B309&lt;=$E$5,E308*$B$6/12,0)</f>
        <v>0</v>
      </c>
      <c r="E309" s="49">
        <f>IF(B309&lt;=$E$5,E308+C309-D309,0)</f>
        <v>0</v>
      </c>
      <c r="F309" s="49">
        <f>IF(B309&lt;=$E$5,F308+F308*$E$6/12,0)</f>
        <v>0</v>
      </c>
      <c r="G309" s="49">
        <f>IF(A309&lt;12,0,IF(B309=$E$5,1,0))</f>
        <v>0</v>
      </c>
      <c r="I309" s="49">
        <f>IF(G309=1,E309,0)</f>
        <v>0</v>
      </c>
      <c r="J309" s="49">
        <f>IF(G309=1,F309,0)</f>
        <v>0</v>
      </c>
      <c r="L309" s="49">
        <f>IF(F309-E309&gt;0,1,0)</f>
        <v>0</v>
      </c>
    </row>
    <row r="310" spans="1:12" ht="12.75">
      <c r="A310" s="49">
        <f>IF(A309=12,1,A309+1)</f>
        <v>1</v>
      </c>
      <c r="B310" s="49">
        <f>IF(A309=12,B309+1,B309)</f>
        <v>26</v>
      </c>
      <c r="C310" s="49">
        <f>IF(B310&lt;=$E$5,E309*$B$5/12,0)</f>
        <v>0</v>
      </c>
      <c r="D310" s="49">
        <f>IF(B310&lt;=$E$5,E309*$B$6/12,0)</f>
        <v>0</v>
      </c>
      <c r="E310" s="49">
        <f>IF(B310&lt;=$E$5,E309+C310-D310,0)</f>
        <v>0</v>
      </c>
      <c r="F310" s="49">
        <f>IF(B310&lt;=$E$5,F309+F309*$E$6/12,0)</f>
        <v>0</v>
      </c>
      <c r="G310" s="49">
        <f>IF(A310&lt;12,0,IF(B310=$E$5,1,0))</f>
        <v>0</v>
      </c>
      <c r="I310" s="49">
        <f>IF(G310=1,E310,0)</f>
        <v>0</v>
      </c>
      <c r="J310" s="49">
        <f>IF(G310=1,F310,0)</f>
        <v>0</v>
      </c>
      <c r="L310" s="49">
        <f>IF(F310-E310&gt;0,1,0)</f>
        <v>0</v>
      </c>
    </row>
    <row r="311" spans="1:12" ht="12.75">
      <c r="A311" s="49">
        <f>IF(A310=12,1,A310+1)</f>
        <v>2</v>
      </c>
      <c r="B311" s="49">
        <f>IF(A310=12,B310+1,B310)</f>
        <v>26</v>
      </c>
      <c r="C311" s="49">
        <f>IF(B311&lt;=$E$5,E310*$B$5/12,0)</f>
        <v>0</v>
      </c>
      <c r="D311" s="49">
        <f>IF(B311&lt;=$E$5,E310*$B$6/12,0)</f>
        <v>0</v>
      </c>
      <c r="E311" s="49">
        <f>IF(B311&lt;=$E$5,E310+C311-D311,0)</f>
        <v>0</v>
      </c>
      <c r="F311" s="49">
        <f>IF(B311&lt;=$E$5,F310+F310*$E$6/12,0)</f>
        <v>0</v>
      </c>
      <c r="G311" s="49">
        <f>IF(A311&lt;12,0,IF(B311=$E$5,1,0))</f>
        <v>0</v>
      </c>
      <c r="I311" s="49">
        <f>IF(G311=1,E311,0)</f>
        <v>0</v>
      </c>
      <c r="J311" s="49">
        <f>IF(G311=1,F311,0)</f>
        <v>0</v>
      </c>
      <c r="L311" s="49">
        <f>IF(F311-E311&gt;0,1,0)</f>
        <v>0</v>
      </c>
    </row>
    <row r="312" spans="1:12" ht="12.75">
      <c r="A312" s="49">
        <f>IF(A311=12,1,A311+1)</f>
        <v>3</v>
      </c>
      <c r="B312" s="49">
        <f>IF(A311=12,B311+1,B311)</f>
        <v>26</v>
      </c>
      <c r="C312" s="49">
        <f>IF(B312&lt;=$E$5,E311*$B$5/12,0)</f>
        <v>0</v>
      </c>
      <c r="D312" s="49">
        <f>IF(B312&lt;=$E$5,E311*$B$6/12,0)</f>
        <v>0</v>
      </c>
      <c r="E312" s="49">
        <f>IF(B312&lt;=$E$5,E311+C312-D312,0)</f>
        <v>0</v>
      </c>
      <c r="F312" s="49">
        <f>IF(B312&lt;=$E$5,F311+F311*$E$6/12,0)</f>
        <v>0</v>
      </c>
      <c r="G312" s="49">
        <f>IF(A312&lt;12,0,IF(B312=$E$5,1,0))</f>
        <v>0</v>
      </c>
      <c r="I312" s="49">
        <f>IF(G312=1,E312,0)</f>
        <v>0</v>
      </c>
      <c r="J312" s="49">
        <f>IF(G312=1,F312,0)</f>
        <v>0</v>
      </c>
      <c r="L312" s="49">
        <f>IF(F312-E312&gt;0,1,0)</f>
        <v>0</v>
      </c>
    </row>
    <row r="313" spans="1:12" ht="12.75">
      <c r="A313" s="49">
        <f>IF(A312=12,1,A312+1)</f>
        <v>4</v>
      </c>
      <c r="B313" s="49">
        <f>IF(A312=12,B312+1,B312)</f>
        <v>26</v>
      </c>
      <c r="C313" s="49">
        <f>IF(B313&lt;=$E$5,E312*$B$5/12,0)</f>
        <v>0</v>
      </c>
      <c r="D313" s="49">
        <f>IF(B313&lt;=$E$5,E312*$B$6/12,0)</f>
        <v>0</v>
      </c>
      <c r="E313" s="49">
        <f>IF(B313&lt;=$E$5,E312+C313-D313,0)</f>
        <v>0</v>
      </c>
      <c r="F313" s="49">
        <f>IF(B313&lt;=$E$5,F312+F312*$E$6/12,0)</f>
        <v>0</v>
      </c>
      <c r="G313" s="49">
        <f>IF(A313&lt;12,0,IF(B313=$E$5,1,0))</f>
        <v>0</v>
      </c>
      <c r="I313" s="49">
        <f>IF(G313=1,E313,0)</f>
        <v>0</v>
      </c>
      <c r="J313" s="49">
        <f>IF(G313=1,F313,0)</f>
        <v>0</v>
      </c>
      <c r="L313" s="49">
        <f>IF(F313-E313&gt;0,1,0)</f>
        <v>0</v>
      </c>
    </row>
    <row r="314" spans="1:12" ht="12.75">
      <c r="A314" s="49">
        <f>IF(A313=12,1,A313+1)</f>
        <v>5</v>
      </c>
      <c r="B314" s="49">
        <f>IF(A313=12,B313+1,B313)</f>
        <v>26</v>
      </c>
      <c r="C314" s="49">
        <f>IF(B314&lt;=$E$5,E313*$B$5/12,0)</f>
        <v>0</v>
      </c>
      <c r="D314" s="49">
        <f>IF(B314&lt;=$E$5,E313*$B$6/12,0)</f>
        <v>0</v>
      </c>
      <c r="E314" s="49">
        <f>IF(B314&lt;=$E$5,E313+C314-D314,0)</f>
        <v>0</v>
      </c>
      <c r="F314" s="49">
        <f>IF(B314&lt;=$E$5,F313+F313*$E$6/12,0)</f>
        <v>0</v>
      </c>
      <c r="G314" s="49">
        <f>IF(A314&lt;12,0,IF(B314=$E$5,1,0))</f>
        <v>0</v>
      </c>
      <c r="I314" s="49">
        <f>IF(G314=1,E314,0)</f>
        <v>0</v>
      </c>
      <c r="J314" s="49">
        <f>IF(G314=1,F314,0)</f>
        <v>0</v>
      </c>
      <c r="L314" s="49">
        <f>IF(F314-E314&gt;0,1,0)</f>
        <v>0</v>
      </c>
    </row>
    <row r="315" spans="1:12" ht="12.75">
      <c r="A315" s="49">
        <f>IF(A314=12,1,A314+1)</f>
        <v>6</v>
      </c>
      <c r="B315" s="49">
        <f>IF(A314=12,B314+1,B314)</f>
        <v>26</v>
      </c>
      <c r="C315" s="49">
        <f>IF(B315&lt;=$E$5,E314*$B$5/12,0)</f>
        <v>0</v>
      </c>
      <c r="D315" s="49">
        <f>IF(B315&lt;=$E$5,E314*$B$6/12,0)</f>
        <v>0</v>
      </c>
      <c r="E315" s="49">
        <f>IF(B315&lt;=$E$5,E314+C315-D315,0)</f>
        <v>0</v>
      </c>
      <c r="F315" s="49">
        <f>IF(B315&lt;=$E$5,F314+F314*$E$6/12,0)</f>
        <v>0</v>
      </c>
      <c r="G315" s="49">
        <f>IF(A315&lt;12,0,IF(B315=$E$5,1,0))</f>
        <v>0</v>
      </c>
      <c r="I315" s="49">
        <f>IF(G315=1,E315,0)</f>
        <v>0</v>
      </c>
      <c r="J315" s="49">
        <f>IF(G315=1,F315,0)</f>
        <v>0</v>
      </c>
      <c r="L315" s="49">
        <f>IF(F315-E315&gt;0,1,0)</f>
        <v>0</v>
      </c>
    </row>
    <row r="316" spans="1:12" ht="12.75">
      <c r="A316" s="49">
        <f>IF(A315=12,1,A315+1)</f>
        <v>7</v>
      </c>
      <c r="B316" s="49">
        <f>IF(A315=12,B315+1,B315)</f>
        <v>26</v>
      </c>
      <c r="C316" s="49">
        <f>IF(B316&lt;=$E$5,E315*$B$5/12,0)</f>
        <v>0</v>
      </c>
      <c r="D316" s="49">
        <f>IF(B316&lt;=$E$5,E315*$B$6/12,0)</f>
        <v>0</v>
      </c>
      <c r="E316" s="49">
        <f>IF(B316&lt;=$E$5,E315+C316-D316,0)</f>
        <v>0</v>
      </c>
      <c r="F316" s="49">
        <f>IF(B316&lt;=$E$5,F315+F315*$E$6/12,0)</f>
        <v>0</v>
      </c>
      <c r="G316" s="49">
        <f>IF(A316&lt;12,0,IF(B316=$E$5,1,0))</f>
        <v>0</v>
      </c>
      <c r="I316" s="49">
        <f>IF(G316=1,E316,0)</f>
        <v>0</v>
      </c>
      <c r="J316" s="49">
        <f>IF(G316=1,F316,0)</f>
        <v>0</v>
      </c>
      <c r="L316" s="49">
        <f>IF(F316-E316&gt;0,1,0)</f>
        <v>0</v>
      </c>
    </row>
    <row r="317" spans="1:12" ht="12.75">
      <c r="A317" s="49">
        <f>IF(A316=12,1,A316+1)</f>
        <v>8</v>
      </c>
      <c r="B317" s="49">
        <f>IF(A316=12,B316+1,B316)</f>
        <v>26</v>
      </c>
      <c r="C317" s="49">
        <f>IF(B317&lt;=$E$5,E316*$B$5/12,0)</f>
        <v>0</v>
      </c>
      <c r="D317" s="49">
        <f>IF(B317&lt;=$E$5,E316*$B$6/12,0)</f>
        <v>0</v>
      </c>
      <c r="E317" s="49">
        <f>IF(B317&lt;=$E$5,E316+C317-D317,0)</f>
        <v>0</v>
      </c>
      <c r="F317" s="49">
        <f>IF(B317&lt;=$E$5,F316+F316*$E$6/12,0)</f>
        <v>0</v>
      </c>
      <c r="G317" s="49">
        <f>IF(A317&lt;12,0,IF(B317=$E$5,1,0))</f>
        <v>0</v>
      </c>
      <c r="I317" s="49">
        <f>IF(G317=1,E317,0)</f>
        <v>0</v>
      </c>
      <c r="J317" s="49">
        <f>IF(G317=1,F317,0)</f>
        <v>0</v>
      </c>
      <c r="L317" s="49">
        <f>IF(F317-E317&gt;0,1,0)</f>
        <v>0</v>
      </c>
    </row>
    <row r="318" spans="1:12" ht="12.75">
      <c r="A318" s="49">
        <f>IF(A317=12,1,A317+1)</f>
        <v>9</v>
      </c>
      <c r="B318" s="49">
        <f>IF(A317=12,B317+1,B317)</f>
        <v>26</v>
      </c>
      <c r="C318" s="49">
        <f>IF(B318&lt;=$E$5,E317*$B$5/12,0)</f>
        <v>0</v>
      </c>
      <c r="D318" s="49">
        <f>IF(B318&lt;=$E$5,E317*$B$6/12,0)</f>
        <v>0</v>
      </c>
      <c r="E318" s="49">
        <f>IF(B318&lt;=$E$5,E317+C318-D318,0)</f>
        <v>0</v>
      </c>
      <c r="F318" s="49">
        <f>IF(B318&lt;=$E$5,F317+F317*$E$6/12,0)</f>
        <v>0</v>
      </c>
      <c r="G318" s="49">
        <f>IF(A318&lt;12,0,IF(B318=$E$5,1,0))</f>
        <v>0</v>
      </c>
      <c r="I318" s="49">
        <f>IF(G318=1,E318,0)</f>
        <v>0</v>
      </c>
      <c r="J318" s="49">
        <f>IF(G318=1,F318,0)</f>
        <v>0</v>
      </c>
      <c r="L318" s="49">
        <f>IF(F318-E318&gt;0,1,0)</f>
        <v>0</v>
      </c>
    </row>
    <row r="319" spans="1:12" ht="12.75">
      <c r="A319" s="49">
        <f>IF(A318=12,1,A318+1)</f>
        <v>10</v>
      </c>
      <c r="B319" s="49">
        <f>IF(A318=12,B318+1,B318)</f>
        <v>26</v>
      </c>
      <c r="C319" s="49">
        <f>IF(B319&lt;=$E$5,E318*$B$5/12,0)</f>
        <v>0</v>
      </c>
      <c r="D319" s="49">
        <f>IF(B319&lt;=$E$5,E318*$B$6/12,0)</f>
        <v>0</v>
      </c>
      <c r="E319" s="49">
        <f>IF(B319&lt;=$E$5,E318+C319-D319,0)</f>
        <v>0</v>
      </c>
      <c r="F319" s="49">
        <f>IF(B319&lt;=$E$5,F318+F318*$E$6/12,0)</f>
        <v>0</v>
      </c>
      <c r="G319" s="49">
        <f>IF(A319&lt;12,0,IF(B319=$E$5,1,0))</f>
        <v>0</v>
      </c>
      <c r="I319" s="49">
        <f>IF(G319=1,E319,0)</f>
        <v>0</v>
      </c>
      <c r="J319" s="49">
        <f>IF(G319=1,F319,0)</f>
        <v>0</v>
      </c>
      <c r="L319" s="49">
        <f>IF(F319-E319&gt;0,1,0)</f>
        <v>0</v>
      </c>
    </row>
    <row r="320" spans="1:12" ht="12.75">
      <c r="A320" s="49">
        <f>IF(A319=12,1,A319+1)</f>
        <v>11</v>
      </c>
      <c r="B320" s="49">
        <f>IF(A319=12,B319+1,B319)</f>
        <v>26</v>
      </c>
      <c r="C320" s="49">
        <f>IF(B320&lt;=$E$5,E319*$B$5/12,0)</f>
        <v>0</v>
      </c>
      <c r="D320" s="49">
        <f>IF(B320&lt;=$E$5,E319*$B$6/12,0)</f>
        <v>0</v>
      </c>
      <c r="E320" s="49">
        <f>IF(B320&lt;=$E$5,E319+C320-D320,0)</f>
        <v>0</v>
      </c>
      <c r="F320" s="49">
        <f>IF(B320&lt;=$E$5,F319+F319*$E$6/12,0)</f>
        <v>0</v>
      </c>
      <c r="G320" s="49">
        <f>IF(A320&lt;12,0,IF(B320=$E$5,1,0))</f>
        <v>0</v>
      </c>
      <c r="I320" s="49">
        <f>IF(G320=1,E320,0)</f>
        <v>0</v>
      </c>
      <c r="J320" s="49">
        <f>IF(G320=1,F320,0)</f>
        <v>0</v>
      </c>
      <c r="L320" s="49">
        <f>IF(F320-E320&gt;0,1,0)</f>
        <v>0</v>
      </c>
    </row>
    <row r="321" spans="1:12" ht="12.75">
      <c r="A321" s="49">
        <f>IF(A320=12,1,A320+1)</f>
        <v>12</v>
      </c>
      <c r="B321" s="49">
        <f>IF(A320=12,B320+1,B320)</f>
        <v>26</v>
      </c>
      <c r="C321" s="49">
        <f>IF(B321&lt;=$E$5,E320*$B$5/12,0)</f>
        <v>0</v>
      </c>
      <c r="D321" s="49">
        <f>IF(B321&lt;=$E$5,E320*$B$6/12,0)</f>
        <v>0</v>
      </c>
      <c r="E321" s="49">
        <f>IF(B321&lt;=$E$5,E320+C321-D321,0)</f>
        <v>0</v>
      </c>
      <c r="F321" s="49">
        <f>IF(B321&lt;=$E$5,F320+F320*$E$6/12,0)</f>
        <v>0</v>
      </c>
      <c r="G321" s="49">
        <f>IF(A321&lt;12,0,IF(B321=$E$5,1,0))</f>
        <v>0</v>
      </c>
      <c r="I321" s="49">
        <f>IF(G321=1,E321,0)</f>
        <v>0</v>
      </c>
      <c r="J321" s="49">
        <f>IF(G321=1,F321,0)</f>
        <v>0</v>
      </c>
      <c r="L321" s="49">
        <f>IF(F321-E321&gt;0,1,0)</f>
        <v>0</v>
      </c>
    </row>
    <row r="322" spans="1:12" ht="12.75">
      <c r="A322" s="49">
        <f>IF(A321=12,1,A321+1)</f>
        <v>1</v>
      </c>
      <c r="B322" s="49">
        <f>IF(A321=12,B321+1,B321)</f>
        <v>27</v>
      </c>
      <c r="C322" s="49">
        <f>IF(B322&lt;=$E$5,E321*$B$5/12,0)</f>
        <v>0</v>
      </c>
      <c r="D322" s="49">
        <f>IF(B322&lt;=$E$5,E321*$B$6/12,0)</f>
        <v>0</v>
      </c>
      <c r="E322" s="49">
        <f>IF(B322&lt;=$E$5,E321+C322-D322,0)</f>
        <v>0</v>
      </c>
      <c r="F322" s="49">
        <f>IF(B322&lt;=$E$5,F321+F321*$E$6/12,0)</f>
        <v>0</v>
      </c>
      <c r="G322" s="49">
        <f>IF(A322&lt;12,0,IF(B322=$E$5,1,0))</f>
        <v>0</v>
      </c>
      <c r="I322" s="49">
        <f>IF(G322=1,E322,0)</f>
        <v>0</v>
      </c>
      <c r="J322" s="49">
        <f>IF(G322=1,F322,0)</f>
        <v>0</v>
      </c>
      <c r="L322" s="49">
        <f>IF(F322-E322&gt;0,1,0)</f>
        <v>0</v>
      </c>
    </row>
    <row r="323" spans="1:12" ht="12.75">
      <c r="A323" s="49">
        <f>IF(A322=12,1,A322+1)</f>
        <v>2</v>
      </c>
      <c r="B323" s="49">
        <f>IF(A322=12,B322+1,B322)</f>
        <v>27</v>
      </c>
      <c r="C323" s="49">
        <f>IF(B323&lt;=$E$5,E322*$B$5/12,0)</f>
        <v>0</v>
      </c>
      <c r="D323" s="49">
        <f>IF(B323&lt;=$E$5,E322*$B$6/12,0)</f>
        <v>0</v>
      </c>
      <c r="E323" s="49">
        <f>IF(B323&lt;=$E$5,E322+C323-D323,0)</f>
        <v>0</v>
      </c>
      <c r="F323" s="49">
        <f>IF(B323&lt;=$E$5,F322+F322*$E$6/12,0)</f>
        <v>0</v>
      </c>
      <c r="G323" s="49">
        <f>IF(A323&lt;12,0,IF(B323=$E$5,1,0))</f>
        <v>0</v>
      </c>
      <c r="I323" s="49">
        <f>IF(G323=1,E323,0)</f>
        <v>0</v>
      </c>
      <c r="J323" s="49">
        <f>IF(G323=1,F323,0)</f>
        <v>0</v>
      </c>
      <c r="L323" s="49">
        <f>IF(F323-E323&gt;0,1,0)</f>
        <v>0</v>
      </c>
    </row>
    <row r="324" spans="1:12" ht="12.75">
      <c r="A324" s="49">
        <f>IF(A323=12,1,A323+1)</f>
        <v>3</v>
      </c>
      <c r="B324" s="49">
        <f>IF(A323=12,B323+1,B323)</f>
        <v>27</v>
      </c>
      <c r="C324" s="49">
        <f>IF(B324&lt;=$E$5,E323*$B$5/12,0)</f>
        <v>0</v>
      </c>
      <c r="D324" s="49">
        <f>IF(B324&lt;=$E$5,E323*$B$6/12,0)</f>
        <v>0</v>
      </c>
      <c r="E324" s="49">
        <f>IF(B324&lt;=$E$5,E323+C324-D324,0)</f>
        <v>0</v>
      </c>
      <c r="F324" s="49">
        <f>IF(B324&lt;=$E$5,F323+F323*$E$6/12,0)</f>
        <v>0</v>
      </c>
      <c r="G324" s="49">
        <f>IF(A324&lt;12,0,IF(B324=$E$5,1,0))</f>
        <v>0</v>
      </c>
      <c r="I324" s="49">
        <f>IF(G324=1,E324,0)</f>
        <v>0</v>
      </c>
      <c r="J324" s="49">
        <f>IF(G324=1,F324,0)</f>
        <v>0</v>
      </c>
      <c r="L324" s="49">
        <f>IF(F324-E324&gt;0,1,0)</f>
        <v>0</v>
      </c>
    </row>
    <row r="325" spans="1:12" ht="12.75">
      <c r="A325" s="49">
        <f>IF(A324=12,1,A324+1)</f>
        <v>4</v>
      </c>
      <c r="B325" s="49">
        <f>IF(A324=12,B324+1,B324)</f>
        <v>27</v>
      </c>
      <c r="C325" s="49">
        <f>IF(B325&lt;=$E$5,E324*$B$5/12,0)</f>
        <v>0</v>
      </c>
      <c r="D325" s="49">
        <f>IF(B325&lt;=$E$5,E324*$B$6/12,0)</f>
        <v>0</v>
      </c>
      <c r="E325" s="49">
        <f>IF(B325&lt;=$E$5,E324+C325-D325,0)</f>
        <v>0</v>
      </c>
      <c r="F325" s="49">
        <f>IF(B325&lt;=$E$5,F324+F324*$E$6/12,0)</f>
        <v>0</v>
      </c>
      <c r="G325" s="49">
        <f>IF(A325&lt;12,0,IF(B325=$E$5,1,0))</f>
        <v>0</v>
      </c>
      <c r="I325" s="49">
        <f>IF(G325=1,E325,0)</f>
        <v>0</v>
      </c>
      <c r="J325" s="49">
        <f>IF(G325=1,F325,0)</f>
        <v>0</v>
      </c>
      <c r="L325" s="49">
        <f>IF(F325-E325&gt;0,1,0)</f>
        <v>0</v>
      </c>
    </row>
    <row r="326" spans="1:12" ht="12.75">
      <c r="A326" s="49">
        <f>IF(A325=12,1,A325+1)</f>
        <v>5</v>
      </c>
      <c r="B326" s="49">
        <f>IF(A325=12,B325+1,B325)</f>
        <v>27</v>
      </c>
      <c r="C326" s="49">
        <f>IF(B326&lt;=$E$5,E325*$B$5/12,0)</f>
        <v>0</v>
      </c>
      <c r="D326" s="49">
        <f>IF(B326&lt;=$E$5,E325*$B$6/12,0)</f>
        <v>0</v>
      </c>
      <c r="E326" s="49">
        <f>IF(B326&lt;=$E$5,E325+C326-D326,0)</f>
        <v>0</v>
      </c>
      <c r="F326" s="49">
        <f>IF(B326&lt;=$E$5,F325+F325*$E$6/12,0)</f>
        <v>0</v>
      </c>
      <c r="G326" s="49">
        <f>IF(A326&lt;12,0,IF(B326=$E$5,1,0))</f>
        <v>0</v>
      </c>
      <c r="I326" s="49">
        <f>IF(G326=1,E326,0)</f>
        <v>0</v>
      </c>
      <c r="J326" s="49">
        <f>IF(G326=1,F326,0)</f>
        <v>0</v>
      </c>
      <c r="L326" s="49">
        <f>IF(F326-E326&gt;0,1,0)</f>
        <v>0</v>
      </c>
    </row>
    <row r="327" spans="1:12" ht="12.75">
      <c r="A327" s="49">
        <f>IF(A326=12,1,A326+1)</f>
        <v>6</v>
      </c>
      <c r="B327" s="49">
        <f>IF(A326=12,B326+1,B326)</f>
        <v>27</v>
      </c>
      <c r="C327" s="49">
        <f>IF(B327&lt;=$E$5,E326*$B$5/12,0)</f>
        <v>0</v>
      </c>
      <c r="D327" s="49">
        <f>IF(B327&lt;=$E$5,E326*$B$6/12,0)</f>
        <v>0</v>
      </c>
      <c r="E327" s="49">
        <f>IF(B327&lt;=$E$5,E326+C327-D327,0)</f>
        <v>0</v>
      </c>
      <c r="F327" s="49">
        <f>IF(B327&lt;=$E$5,F326+F326*$E$6/12,0)</f>
        <v>0</v>
      </c>
      <c r="G327" s="49">
        <f>IF(A327&lt;12,0,IF(B327=$E$5,1,0))</f>
        <v>0</v>
      </c>
      <c r="I327" s="49">
        <f>IF(G327=1,E327,0)</f>
        <v>0</v>
      </c>
      <c r="J327" s="49">
        <f>IF(G327=1,F327,0)</f>
        <v>0</v>
      </c>
      <c r="L327" s="49">
        <f>IF(F327-E327&gt;0,1,0)</f>
        <v>0</v>
      </c>
    </row>
    <row r="328" spans="1:12" ht="12.75">
      <c r="A328" s="49">
        <f>IF(A327=12,1,A327+1)</f>
        <v>7</v>
      </c>
      <c r="B328" s="49">
        <f>IF(A327=12,B327+1,B327)</f>
        <v>27</v>
      </c>
      <c r="C328" s="49">
        <f>IF(B328&lt;=$E$5,E327*$B$5/12,0)</f>
        <v>0</v>
      </c>
      <c r="D328" s="49">
        <f>IF(B328&lt;=$E$5,E327*$B$6/12,0)</f>
        <v>0</v>
      </c>
      <c r="E328" s="49">
        <f>IF(B328&lt;=$E$5,E327+C328-D328,0)</f>
        <v>0</v>
      </c>
      <c r="F328" s="49">
        <f>IF(B328&lt;=$E$5,F327+F327*$E$6/12,0)</f>
        <v>0</v>
      </c>
      <c r="G328" s="49">
        <f>IF(A328&lt;12,0,IF(B328=$E$5,1,0))</f>
        <v>0</v>
      </c>
      <c r="I328" s="49">
        <f>IF(G328=1,E328,0)</f>
        <v>0</v>
      </c>
      <c r="J328" s="49">
        <f>IF(G328=1,F328,0)</f>
        <v>0</v>
      </c>
      <c r="L328" s="49">
        <f>IF(F328-E328&gt;0,1,0)</f>
        <v>0</v>
      </c>
    </row>
    <row r="329" spans="1:12" ht="12.75">
      <c r="A329" s="49">
        <f>IF(A328=12,1,A328+1)</f>
        <v>8</v>
      </c>
      <c r="B329" s="49">
        <f>IF(A328=12,B328+1,B328)</f>
        <v>27</v>
      </c>
      <c r="C329" s="49">
        <f>IF(B329&lt;=$E$5,E328*$B$5/12,0)</f>
        <v>0</v>
      </c>
      <c r="D329" s="49">
        <f>IF(B329&lt;=$E$5,E328*$B$6/12,0)</f>
        <v>0</v>
      </c>
      <c r="E329" s="49">
        <f>IF(B329&lt;=$E$5,E328+C329-D329,0)</f>
        <v>0</v>
      </c>
      <c r="F329" s="49">
        <f>IF(B329&lt;=$E$5,F328+F328*$E$6/12,0)</f>
        <v>0</v>
      </c>
      <c r="G329" s="49">
        <f>IF(A329&lt;12,0,IF(B329=$E$5,1,0))</f>
        <v>0</v>
      </c>
      <c r="I329" s="49">
        <f>IF(G329=1,E329,0)</f>
        <v>0</v>
      </c>
      <c r="J329" s="49">
        <f>IF(G329=1,F329,0)</f>
        <v>0</v>
      </c>
      <c r="L329" s="49">
        <f>IF(F329-E329&gt;0,1,0)</f>
        <v>0</v>
      </c>
    </row>
    <row r="330" spans="1:12" ht="12.75">
      <c r="A330" s="49">
        <f>IF(A329=12,1,A329+1)</f>
        <v>9</v>
      </c>
      <c r="B330" s="49">
        <f>IF(A329=12,B329+1,B329)</f>
        <v>27</v>
      </c>
      <c r="C330" s="49">
        <f>IF(B330&lt;=$E$5,E329*$B$5/12,0)</f>
        <v>0</v>
      </c>
      <c r="D330" s="49">
        <f>IF(B330&lt;=$E$5,E329*$B$6/12,0)</f>
        <v>0</v>
      </c>
      <c r="E330" s="49">
        <f>IF(B330&lt;=$E$5,E329+C330-D330,0)</f>
        <v>0</v>
      </c>
      <c r="F330" s="49">
        <f>IF(B330&lt;=$E$5,F329+F329*$E$6/12,0)</f>
        <v>0</v>
      </c>
      <c r="G330" s="49">
        <f>IF(A330&lt;12,0,IF(B330=$E$5,1,0))</f>
        <v>0</v>
      </c>
      <c r="I330" s="49">
        <f>IF(G330=1,E330,0)</f>
        <v>0</v>
      </c>
      <c r="J330" s="49">
        <f>IF(G330=1,F330,0)</f>
        <v>0</v>
      </c>
      <c r="L330" s="49">
        <f>IF(F330-E330&gt;0,1,0)</f>
        <v>0</v>
      </c>
    </row>
    <row r="331" spans="1:12" ht="12.75">
      <c r="A331" s="49">
        <f>IF(A330=12,1,A330+1)</f>
        <v>10</v>
      </c>
      <c r="B331" s="49">
        <f>IF(A330=12,B330+1,B330)</f>
        <v>27</v>
      </c>
      <c r="C331" s="49">
        <f>IF(B331&lt;=$E$5,E330*$B$5/12,0)</f>
        <v>0</v>
      </c>
      <c r="D331" s="49">
        <f>IF(B331&lt;=$E$5,E330*$B$6/12,0)</f>
        <v>0</v>
      </c>
      <c r="E331" s="49">
        <f>IF(B331&lt;=$E$5,E330+C331-D331,0)</f>
        <v>0</v>
      </c>
      <c r="F331" s="49">
        <f>IF(B331&lt;=$E$5,F330+F330*$E$6/12,0)</f>
        <v>0</v>
      </c>
      <c r="G331" s="49">
        <f>IF(A331&lt;12,0,IF(B331=$E$5,1,0))</f>
        <v>0</v>
      </c>
      <c r="I331" s="49">
        <f>IF(G331=1,E331,0)</f>
        <v>0</v>
      </c>
      <c r="J331" s="49">
        <f>IF(G331=1,F331,0)</f>
        <v>0</v>
      </c>
      <c r="L331" s="49">
        <f>IF(F331-E331&gt;0,1,0)</f>
        <v>0</v>
      </c>
    </row>
    <row r="332" spans="1:12" ht="12.75">
      <c r="A332" s="49">
        <f>IF(A331=12,1,A331+1)</f>
        <v>11</v>
      </c>
      <c r="B332" s="49">
        <f>IF(A331=12,B331+1,B331)</f>
        <v>27</v>
      </c>
      <c r="C332" s="49">
        <f>IF(B332&lt;=$E$5,E331*$B$5/12,0)</f>
        <v>0</v>
      </c>
      <c r="D332" s="49">
        <f>IF(B332&lt;=$E$5,E331*$B$6/12,0)</f>
        <v>0</v>
      </c>
      <c r="E332" s="49">
        <f>IF(B332&lt;=$E$5,E331+C332-D332,0)</f>
        <v>0</v>
      </c>
      <c r="F332" s="49">
        <f>IF(B332&lt;=$E$5,F331+F331*$E$6/12,0)</f>
        <v>0</v>
      </c>
      <c r="G332" s="49">
        <f>IF(A332&lt;12,0,IF(B332=$E$5,1,0))</f>
        <v>0</v>
      </c>
      <c r="I332" s="49">
        <f>IF(G332=1,E332,0)</f>
        <v>0</v>
      </c>
      <c r="J332" s="49">
        <f>IF(G332=1,F332,0)</f>
        <v>0</v>
      </c>
      <c r="L332" s="49">
        <f>IF(F332-E332&gt;0,1,0)</f>
        <v>0</v>
      </c>
    </row>
    <row r="333" spans="1:12" ht="12.75">
      <c r="A333" s="49">
        <f>IF(A332=12,1,A332+1)</f>
        <v>12</v>
      </c>
      <c r="B333" s="49">
        <f>IF(A332=12,B332+1,B332)</f>
        <v>27</v>
      </c>
      <c r="C333" s="49">
        <f>IF(B333&lt;=$E$5,E332*$B$5/12,0)</f>
        <v>0</v>
      </c>
      <c r="D333" s="49">
        <f>IF(B333&lt;=$E$5,E332*$B$6/12,0)</f>
        <v>0</v>
      </c>
      <c r="E333" s="49">
        <f>IF(B333&lt;=$E$5,E332+C333-D333,0)</f>
        <v>0</v>
      </c>
      <c r="F333" s="49">
        <f>IF(B333&lt;=$E$5,F332+F332*$E$6/12,0)</f>
        <v>0</v>
      </c>
      <c r="G333" s="49">
        <f>IF(A333&lt;12,0,IF(B333=$E$5,1,0))</f>
        <v>0</v>
      </c>
      <c r="I333" s="49">
        <f>IF(G333=1,E333,0)</f>
        <v>0</v>
      </c>
      <c r="J333" s="49">
        <f>IF(G333=1,F333,0)</f>
        <v>0</v>
      </c>
      <c r="L333" s="49">
        <f>IF(F333-E333&gt;0,1,0)</f>
        <v>0</v>
      </c>
    </row>
    <row r="334" spans="1:12" ht="12.75">
      <c r="A334" s="49">
        <f>IF(A333=12,1,A333+1)</f>
        <v>1</v>
      </c>
      <c r="B334" s="49">
        <f>IF(A333=12,B333+1,B333)</f>
        <v>28</v>
      </c>
      <c r="C334" s="49">
        <f>IF(B334&lt;=$E$5,E333*$B$5/12,0)</f>
        <v>0</v>
      </c>
      <c r="D334" s="49">
        <f>IF(B334&lt;=$E$5,E333*$B$6/12,0)</f>
        <v>0</v>
      </c>
      <c r="E334" s="49">
        <f>IF(B334&lt;=$E$5,E333+C334-D334,0)</f>
        <v>0</v>
      </c>
      <c r="F334" s="49">
        <f>IF(B334&lt;=$E$5,F333+F333*$E$6/12,0)</f>
        <v>0</v>
      </c>
      <c r="G334" s="49">
        <f>IF(A334&lt;12,0,IF(B334=$E$5,1,0))</f>
        <v>0</v>
      </c>
      <c r="I334" s="49">
        <f>IF(G334=1,E334,0)</f>
        <v>0</v>
      </c>
      <c r="J334" s="49">
        <f>IF(G334=1,F334,0)</f>
        <v>0</v>
      </c>
      <c r="L334" s="49">
        <f>IF(F334-E334&gt;0,1,0)</f>
        <v>0</v>
      </c>
    </row>
    <row r="335" spans="1:12" ht="12.75">
      <c r="A335" s="49">
        <f>IF(A334=12,1,A334+1)</f>
        <v>2</v>
      </c>
      <c r="B335" s="49">
        <f>IF(A334=12,B334+1,B334)</f>
        <v>28</v>
      </c>
      <c r="C335" s="49">
        <f>IF(B335&lt;=$E$5,E334*$B$5/12,0)</f>
        <v>0</v>
      </c>
      <c r="D335" s="49">
        <f>IF(B335&lt;=$E$5,E334*$B$6/12,0)</f>
        <v>0</v>
      </c>
      <c r="E335" s="49">
        <f>IF(B335&lt;=$E$5,E334+C335-D335,0)</f>
        <v>0</v>
      </c>
      <c r="F335" s="49">
        <f>IF(B335&lt;=$E$5,F334+F334*$E$6/12,0)</f>
        <v>0</v>
      </c>
      <c r="G335" s="49">
        <f>IF(A335&lt;12,0,IF(B335=$E$5,1,0))</f>
        <v>0</v>
      </c>
      <c r="I335" s="49">
        <f>IF(G335=1,E335,0)</f>
        <v>0</v>
      </c>
      <c r="J335" s="49">
        <f>IF(G335=1,F335,0)</f>
        <v>0</v>
      </c>
      <c r="L335" s="49">
        <f>IF(F335-E335&gt;0,1,0)</f>
        <v>0</v>
      </c>
    </row>
    <row r="336" spans="1:12" ht="12.75">
      <c r="A336" s="49">
        <f>IF(A335=12,1,A335+1)</f>
        <v>3</v>
      </c>
      <c r="B336" s="49">
        <f>IF(A335=12,B335+1,B335)</f>
        <v>28</v>
      </c>
      <c r="C336" s="49">
        <f>IF(B336&lt;=$E$5,E335*$B$5/12,0)</f>
        <v>0</v>
      </c>
      <c r="D336" s="49">
        <f>IF(B336&lt;=$E$5,E335*$B$6/12,0)</f>
        <v>0</v>
      </c>
      <c r="E336" s="49">
        <f>IF(B336&lt;=$E$5,E335+C336-D336,0)</f>
        <v>0</v>
      </c>
      <c r="F336" s="49">
        <f>IF(B336&lt;=$E$5,F335+F335*$E$6/12,0)</f>
        <v>0</v>
      </c>
      <c r="G336" s="49">
        <f>IF(A336&lt;12,0,IF(B336=$E$5,1,0))</f>
        <v>0</v>
      </c>
      <c r="I336" s="49">
        <f>IF(G336=1,E336,0)</f>
        <v>0</v>
      </c>
      <c r="J336" s="49">
        <f>IF(G336=1,F336,0)</f>
        <v>0</v>
      </c>
      <c r="L336" s="49">
        <f>IF(F336-E336&gt;0,1,0)</f>
        <v>0</v>
      </c>
    </row>
    <row r="337" spans="1:12" ht="12.75">
      <c r="A337" s="49">
        <f>IF(A336=12,1,A336+1)</f>
        <v>4</v>
      </c>
      <c r="B337" s="49">
        <f>IF(A336=12,B336+1,B336)</f>
        <v>28</v>
      </c>
      <c r="C337" s="49">
        <f>IF(B337&lt;=$E$5,E336*$B$5/12,0)</f>
        <v>0</v>
      </c>
      <c r="D337" s="49">
        <f>IF(B337&lt;=$E$5,E336*$B$6/12,0)</f>
        <v>0</v>
      </c>
      <c r="E337" s="49">
        <f>IF(B337&lt;=$E$5,E336+C337-D337,0)</f>
        <v>0</v>
      </c>
      <c r="F337" s="49">
        <f>IF(B337&lt;=$E$5,F336+F336*$E$6/12,0)</f>
        <v>0</v>
      </c>
      <c r="G337" s="49">
        <f>IF(A337&lt;12,0,IF(B337=$E$5,1,0))</f>
        <v>0</v>
      </c>
      <c r="I337" s="49">
        <f>IF(G337=1,E337,0)</f>
        <v>0</v>
      </c>
      <c r="J337" s="49">
        <f>IF(G337=1,F337,0)</f>
        <v>0</v>
      </c>
      <c r="L337" s="49">
        <f>IF(F337-E337&gt;0,1,0)</f>
        <v>0</v>
      </c>
    </row>
    <row r="338" spans="1:12" ht="12.75">
      <c r="A338" s="49">
        <f>IF(A337=12,1,A337+1)</f>
        <v>5</v>
      </c>
      <c r="B338" s="49">
        <f>IF(A337=12,B337+1,B337)</f>
        <v>28</v>
      </c>
      <c r="C338" s="49">
        <f>IF(B338&lt;=$E$5,E337*$B$5/12,0)</f>
        <v>0</v>
      </c>
      <c r="D338" s="49">
        <f>IF(B338&lt;=$E$5,E337*$B$6/12,0)</f>
        <v>0</v>
      </c>
      <c r="E338" s="49">
        <f>IF(B338&lt;=$E$5,E337+C338-D338,0)</f>
        <v>0</v>
      </c>
      <c r="F338" s="49">
        <f>IF(B338&lt;=$E$5,F337+F337*$E$6/12,0)</f>
        <v>0</v>
      </c>
      <c r="G338" s="49">
        <f>IF(A338&lt;12,0,IF(B338=$E$5,1,0))</f>
        <v>0</v>
      </c>
      <c r="I338" s="49">
        <f>IF(G338=1,E338,0)</f>
        <v>0</v>
      </c>
      <c r="J338" s="49">
        <f>IF(G338=1,F338,0)</f>
        <v>0</v>
      </c>
      <c r="L338" s="49">
        <f>IF(F338-E338&gt;0,1,0)</f>
        <v>0</v>
      </c>
    </row>
    <row r="339" spans="1:12" ht="12.75">
      <c r="A339" s="49">
        <f>IF(A338=12,1,A338+1)</f>
        <v>6</v>
      </c>
      <c r="B339" s="49">
        <f>IF(A338=12,B338+1,B338)</f>
        <v>28</v>
      </c>
      <c r="C339" s="49">
        <f>IF(B339&lt;=$E$5,E338*$B$5/12,0)</f>
        <v>0</v>
      </c>
      <c r="D339" s="49">
        <f>IF(B339&lt;=$E$5,E338*$B$6/12,0)</f>
        <v>0</v>
      </c>
      <c r="E339" s="49">
        <f>IF(B339&lt;=$E$5,E338+C339-D339,0)</f>
        <v>0</v>
      </c>
      <c r="F339" s="49">
        <f>IF(B339&lt;=$E$5,F338+F338*$E$6/12,0)</f>
        <v>0</v>
      </c>
      <c r="G339" s="49">
        <f>IF(A339&lt;12,0,IF(B339=$E$5,1,0))</f>
        <v>0</v>
      </c>
      <c r="I339" s="49">
        <f>IF(G339=1,E339,0)</f>
        <v>0</v>
      </c>
      <c r="J339" s="49">
        <f>IF(G339=1,F339,0)</f>
        <v>0</v>
      </c>
      <c r="L339" s="49">
        <f>IF(F339-E339&gt;0,1,0)</f>
        <v>0</v>
      </c>
    </row>
    <row r="340" spans="1:12" ht="12.75">
      <c r="A340" s="49">
        <f>IF(A339=12,1,A339+1)</f>
        <v>7</v>
      </c>
      <c r="B340" s="49">
        <f>IF(A339=12,B339+1,B339)</f>
        <v>28</v>
      </c>
      <c r="C340" s="49">
        <f>IF(B340&lt;=$E$5,E339*$B$5/12,0)</f>
        <v>0</v>
      </c>
      <c r="D340" s="49">
        <f>IF(B340&lt;=$E$5,E339*$B$6/12,0)</f>
        <v>0</v>
      </c>
      <c r="E340" s="49">
        <f>IF(B340&lt;=$E$5,E339+C340-D340,0)</f>
        <v>0</v>
      </c>
      <c r="F340" s="49">
        <f>IF(B340&lt;=$E$5,F339+F339*$E$6/12,0)</f>
        <v>0</v>
      </c>
      <c r="G340" s="49">
        <f>IF(A340&lt;12,0,IF(B340=$E$5,1,0))</f>
        <v>0</v>
      </c>
      <c r="I340" s="49">
        <f>IF(G340=1,E340,0)</f>
        <v>0</v>
      </c>
      <c r="J340" s="49">
        <f>IF(G340=1,F340,0)</f>
        <v>0</v>
      </c>
      <c r="L340" s="49">
        <f>IF(F340-E340&gt;0,1,0)</f>
        <v>0</v>
      </c>
    </row>
    <row r="341" spans="1:12" ht="12.75">
      <c r="A341" s="49">
        <f>IF(A340=12,1,A340+1)</f>
        <v>8</v>
      </c>
      <c r="B341" s="49">
        <f>IF(A340=12,B340+1,B340)</f>
        <v>28</v>
      </c>
      <c r="C341" s="49">
        <f>IF(B341&lt;=$E$5,E340*$B$5/12,0)</f>
        <v>0</v>
      </c>
      <c r="D341" s="49">
        <f>IF(B341&lt;=$E$5,E340*$B$6/12,0)</f>
        <v>0</v>
      </c>
      <c r="E341" s="49">
        <f>IF(B341&lt;=$E$5,E340+C341-D341,0)</f>
        <v>0</v>
      </c>
      <c r="F341" s="49">
        <f>IF(B341&lt;=$E$5,F340+F340*$E$6/12,0)</f>
        <v>0</v>
      </c>
      <c r="G341" s="49">
        <f>IF(A341&lt;12,0,IF(B341=$E$5,1,0))</f>
        <v>0</v>
      </c>
      <c r="I341" s="49">
        <f>IF(G341=1,E341,0)</f>
        <v>0</v>
      </c>
      <c r="J341" s="49">
        <f>IF(G341=1,F341,0)</f>
        <v>0</v>
      </c>
      <c r="L341" s="49">
        <f>IF(F341-E341&gt;0,1,0)</f>
        <v>0</v>
      </c>
    </row>
    <row r="342" spans="1:12" ht="12.75">
      <c r="A342" s="49">
        <f>IF(A341=12,1,A341+1)</f>
        <v>9</v>
      </c>
      <c r="B342" s="49">
        <f>IF(A341=12,B341+1,B341)</f>
        <v>28</v>
      </c>
      <c r="C342" s="49">
        <f>IF(B342&lt;=$E$5,E341*$B$5/12,0)</f>
        <v>0</v>
      </c>
      <c r="D342" s="49">
        <f>IF(B342&lt;=$E$5,E341*$B$6/12,0)</f>
        <v>0</v>
      </c>
      <c r="E342" s="49">
        <f>IF(B342&lt;=$E$5,E341+C342-D342,0)</f>
        <v>0</v>
      </c>
      <c r="F342" s="49">
        <f>IF(B342&lt;=$E$5,F341+F341*$E$6/12,0)</f>
        <v>0</v>
      </c>
      <c r="G342" s="49">
        <f>IF(A342&lt;12,0,IF(B342=$E$5,1,0))</f>
        <v>0</v>
      </c>
      <c r="I342" s="49">
        <f>IF(G342=1,E342,0)</f>
        <v>0</v>
      </c>
      <c r="J342" s="49">
        <f>IF(G342=1,F342,0)</f>
        <v>0</v>
      </c>
      <c r="L342" s="49">
        <f>IF(F342-E342&gt;0,1,0)</f>
        <v>0</v>
      </c>
    </row>
    <row r="343" spans="1:12" ht="12.75">
      <c r="A343" s="49">
        <f>IF(A342=12,1,A342+1)</f>
        <v>10</v>
      </c>
      <c r="B343" s="49">
        <f>IF(A342=12,B342+1,B342)</f>
        <v>28</v>
      </c>
      <c r="C343" s="49">
        <f>IF(B343&lt;=$E$5,E342*$B$5/12,0)</f>
        <v>0</v>
      </c>
      <c r="D343" s="49">
        <f>IF(B343&lt;=$E$5,E342*$B$6/12,0)</f>
        <v>0</v>
      </c>
      <c r="E343" s="49">
        <f>IF(B343&lt;=$E$5,E342+C343-D343,0)</f>
        <v>0</v>
      </c>
      <c r="F343" s="49">
        <f>IF(B343&lt;=$E$5,F342+F342*$E$6/12,0)</f>
        <v>0</v>
      </c>
      <c r="G343" s="49">
        <f>IF(A343&lt;12,0,IF(B343=$E$5,1,0))</f>
        <v>0</v>
      </c>
      <c r="I343" s="49">
        <f>IF(G343=1,E343,0)</f>
        <v>0</v>
      </c>
      <c r="J343" s="49">
        <f>IF(G343=1,F343,0)</f>
        <v>0</v>
      </c>
      <c r="L343" s="49">
        <f>IF(F343-E343&gt;0,1,0)</f>
        <v>0</v>
      </c>
    </row>
    <row r="344" spans="1:12" ht="12.75">
      <c r="A344" s="49">
        <f>IF(A343=12,1,A343+1)</f>
        <v>11</v>
      </c>
      <c r="B344" s="49">
        <f>IF(A343=12,B343+1,B343)</f>
        <v>28</v>
      </c>
      <c r="C344" s="49">
        <f>IF(B344&lt;=$E$5,E343*$B$5/12,0)</f>
        <v>0</v>
      </c>
      <c r="D344" s="49">
        <f>IF(B344&lt;=$E$5,E343*$B$6/12,0)</f>
        <v>0</v>
      </c>
      <c r="E344" s="49">
        <f>IF(B344&lt;=$E$5,E343+C344-D344,0)</f>
        <v>0</v>
      </c>
      <c r="F344" s="49">
        <f>IF(B344&lt;=$E$5,F343+F343*$E$6/12,0)</f>
        <v>0</v>
      </c>
      <c r="G344" s="49">
        <f>IF(A344&lt;12,0,IF(B344=$E$5,1,0))</f>
        <v>0</v>
      </c>
      <c r="I344" s="49">
        <f>IF(G344=1,E344,0)</f>
        <v>0</v>
      </c>
      <c r="J344" s="49">
        <f>IF(G344=1,F344,0)</f>
        <v>0</v>
      </c>
      <c r="L344" s="49">
        <f>IF(F344-E344&gt;0,1,0)</f>
        <v>0</v>
      </c>
    </row>
    <row r="345" spans="1:12" ht="12.75">
      <c r="A345" s="49">
        <f>IF(A344=12,1,A344+1)</f>
        <v>12</v>
      </c>
      <c r="B345" s="49">
        <f>IF(A344=12,B344+1,B344)</f>
        <v>28</v>
      </c>
      <c r="C345" s="49">
        <f>IF(B345&lt;=$E$5,E344*$B$5/12,0)</f>
        <v>0</v>
      </c>
      <c r="D345" s="49">
        <f>IF(B345&lt;=$E$5,E344*$B$6/12,0)</f>
        <v>0</v>
      </c>
      <c r="E345" s="49">
        <f>IF(B345&lt;=$E$5,E344+C345-D345,0)</f>
        <v>0</v>
      </c>
      <c r="F345" s="49">
        <f>IF(B345&lt;=$E$5,F344+F344*$E$6/12,0)</f>
        <v>0</v>
      </c>
      <c r="G345" s="49">
        <f>IF(A345&lt;12,0,IF(B345=$E$5,1,0))</f>
        <v>0</v>
      </c>
      <c r="I345" s="49">
        <f>IF(G345=1,E345,0)</f>
        <v>0</v>
      </c>
      <c r="J345" s="49">
        <f>IF(G345=1,F345,0)</f>
        <v>0</v>
      </c>
      <c r="L345" s="49">
        <f>IF(F345-E345&gt;0,1,0)</f>
        <v>0</v>
      </c>
    </row>
    <row r="346" spans="1:12" ht="12.75">
      <c r="A346" s="49">
        <f>IF(A345=12,1,A345+1)</f>
        <v>1</v>
      </c>
      <c r="B346" s="49">
        <f>IF(A345=12,B345+1,B345)</f>
        <v>29</v>
      </c>
      <c r="C346" s="49">
        <f>IF(B346&lt;=$E$5,E345*$B$5/12,0)</f>
        <v>0</v>
      </c>
      <c r="D346" s="49">
        <f>IF(B346&lt;=$E$5,E345*$B$6/12,0)</f>
        <v>0</v>
      </c>
      <c r="E346" s="49">
        <f>IF(B346&lt;=$E$5,E345+C346-D346,0)</f>
        <v>0</v>
      </c>
      <c r="F346" s="49">
        <f>IF(B346&lt;=$E$5,F345+F345*$E$6/12,0)</f>
        <v>0</v>
      </c>
      <c r="G346" s="49">
        <f>IF(A346&lt;12,0,IF(B346=$E$5,1,0))</f>
        <v>0</v>
      </c>
      <c r="I346" s="49">
        <f>IF(G346=1,E346,0)</f>
        <v>0</v>
      </c>
      <c r="J346" s="49">
        <f>IF(G346=1,F346,0)</f>
        <v>0</v>
      </c>
      <c r="L346" s="49">
        <f>IF(F346-E346&gt;0,1,0)</f>
        <v>0</v>
      </c>
    </row>
    <row r="347" spans="1:12" ht="12.75">
      <c r="A347" s="49">
        <f>IF(A346=12,1,A346+1)</f>
        <v>2</v>
      </c>
      <c r="B347" s="49">
        <f>IF(A346=12,B346+1,B346)</f>
        <v>29</v>
      </c>
      <c r="C347" s="49">
        <f>IF(B347&lt;=$E$5,E346*$B$5/12,0)</f>
        <v>0</v>
      </c>
      <c r="D347" s="49">
        <f>IF(B347&lt;=$E$5,E346*$B$6/12,0)</f>
        <v>0</v>
      </c>
      <c r="E347" s="49">
        <f>IF(B347&lt;=$E$5,E346+C347-D347,0)</f>
        <v>0</v>
      </c>
      <c r="F347" s="49">
        <f>IF(B347&lt;=$E$5,F346+F346*$E$6/12,0)</f>
        <v>0</v>
      </c>
      <c r="G347" s="49">
        <f>IF(A347&lt;12,0,IF(B347=$E$5,1,0))</f>
        <v>0</v>
      </c>
      <c r="I347" s="49">
        <f>IF(G347=1,E347,0)</f>
        <v>0</v>
      </c>
      <c r="J347" s="49">
        <f>IF(G347=1,F347,0)</f>
        <v>0</v>
      </c>
      <c r="L347" s="49">
        <f>IF(F347-E347&gt;0,1,0)</f>
        <v>0</v>
      </c>
    </row>
    <row r="348" spans="1:12" ht="12.75">
      <c r="A348" s="49">
        <f>IF(A347=12,1,A347+1)</f>
        <v>3</v>
      </c>
      <c r="B348" s="49">
        <f>IF(A347=12,B347+1,B347)</f>
        <v>29</v>
      </c>
      <c r="C348" s="49">
        <f>IF(B348&lt;=$E$5,E347*$B$5/12,0)</f>
        <v>0</v>
      </c>
      <c r="D348" s="49">
        <f>IF(B348&lt;=$E$5,E347*$B$6/12,0)</f>
        <v>0</v>
      </c>
      <c r="E348" s="49">
        <f>IF(B348&lt;=$E$5,E347+C348-D348,0)</f>
        <v>0</v>
      </c>
      <c r="F348" s="49">
        <f>IF(B348&lt;=$E$5,F347+F347*$E$6/12,0)</f>
        <v>0</v>
      </c>
      <c r="G348" s="49">
        <f>IF(A348&lt;12,0,IF(B348=$E$5,1,0))</f>
        <v>0</v>
      </c>
      <c r="I348" s="49">
        <f>IF(G348=1,E348,0)</f>
        <v>0</v>
      </c>
      <c r="J348" s="49">
        <f>IF(G348=1,F348,0)</f>
        <v>0</v>
      </c>
      <c r="L348" s="49">
        <f>IF(F348-E348&gt;0,1,0)</f>
        <v>0</v>
      </c>
    </row>
    <row r="349" spans="1:12" ht="12.75">
      <c r="A349" s="49">
        <f>IF(A348=12,1,A348+1)</f>
        <v>4</v>
      </c>
      <c r="B349" s="49">
        <f>IF(A348=12,B348+1,B348)</f>
        <v>29</v>
      </c>
      <c r="C349" s="49">
        <f>IF(B349&lt;=$E$5,E348*$B$5/12,0)</f>
        <v>0</v>
      </c>
      <c r="D349" s="49">
        <f>IF(B349&lt;=$E$5,E348*$B$6/12,0)</f>
        <v>0</v>
      </c>
      <c r="E349" s="49">
        <f>IF(B349&lt;=$E$5,E348+C349-D349,0)</f>
        <v>0</v>
      </c>
      <c r="F349" s="49">
        <f>IF(B349&lt;=$E$5,F348+F348*$E$6/12,0)</f>
        <v>0</v>
      </c>
      <c r="G349" s="49">
        <f>IF(A349&lt;12,0,IF(B349=$E$5,1,0))</f>
        <v>0</v>
      </c>
      <c r="I349" s="49">
        <f>IF(G349=1,E349,0)</f>
        <v>0</v>
      </c>
      <c r="J349" s="49">
        <f>IF(G349=1,F349,0)</f>
        <v>0</v>
      </c>
      <c r="L349" s="49">
        <f>IF(F349-E349&gt;0,1,0)</f>
        <v>0</v>
      </c>
    </row>
    <row r="350" spans="1:12" ht="12.75">
      <c r="A350" s="49">
        <f>IF(A349=12,1,A349+1)</f>
        <v>5</v>
      </c>
      <c r="B350" s="49">
        <f>IF(A349=12,B349+1,B349)</f>
        <v>29</v>
      </c>
      <c r="C350" s="49">
        <f>IF(B350&lt;=$E$5,E349*$B$5/12,0)</f>
        <v>0</v>
      </c>
      <c r="D350" s="49">
        <f>IF(B350&lt;=$E$5,E349*$B$6/12,0)</f>
        <v>0</v>
      </c>
      <c r="E350" s="49">
        <f>IF(B350&lt;=$E$5,E349+C350-D350,0)</f>
        <v>0</v>
      </c>
      <c r="F350" s="49">
        <f>IF(B350&lt;=$E$5,F349+F349*$E$6/12,0)</f>
        <v>0</v>
      </c>
      <c r="G350" s="49">
        <f>IF(A350&lt;12,0,IF(B350=$E$5,1,0))</f>
        <v>0</v>
      </c>
      <c r="I350" s="49">
        <f>IF(G350=1,E350,0)</f>
        <v>0</v>
      </c>
      <c r="J350" s="49">
        <f>IF(G350=1,F350,0)</f>
        <v>0</v>
      </c>
      <c r="L350" s="49">
        <f>IF(F350-E350&gt;0,1,0)</f>
        <v>0</v>
      </c>
    </row>
    <row r="351" spans="1:12" ht="12.75">
      <c r="A351" s="49">
        <f>IF(A350=12,1,A350+1)</f>
        <v>6</v>
      </c>
      <c r="B351" s="49">
        <f>IF(A350=12,B350+1,B350)</f>
        <v>29</v>
      </c>
      <c r="C351" s="49">
        <f>IF(B351&lt;=$E$5,E350*$B$5/12,0)</f>
        <v>0</v>
      </c>
      <c r="D351" s="49">
        <f>IF(B351&lt;=$E$5,E350*$B$6/12,0)</f>
        <v>0</v>
      </c>
      <c r="E351" s="49">
        <f>IF(B351&lt;=$E$5,E350+C351-D351,0)</f>
        <v>0</v>
      </c>
      <c r="F351" s="49">
        <f>IF(B351&lt;=$E$5,F350+F350*$E$6/12,0)</f>
        <v>0</v>
      </c>
      <c r="G351" s="49">
        <f>IF(A351&lt;12,0,IF(B351=$E$5,1,0))</f>
        <v>0</v>
      </c>
      <c r="I351" s="49">
        <f>IF(G351=1,E351,0)</f>
        <v>0</v>
      </c>
      <c r="J351" s="49">
        <f>IF(G351=1,F351,0)</f>
        <v>0</v>
      </c>
      <c r="L351" s="49">
        <f>IF(F351-E351&gt;0,1,0)</f>
        <v>0</v>
      </c>
    </row>
    <row r="352" spans="1:12" ht="12.75">
      <c r="A352" s="49">
        <f>IF(A351=12,1,A351+1)</f>
        <v>7</v>
      </c>
      <c r="B352" s="49">
        <f>IF(A351=12,B351+1,B351)</f>
        <v>29</v>
      </c>
      <c r="C352" s="49">
        <f>IF(B352&lt;=$E$5,E351*$B$5/12,0)</f>
        <v>0</v>
      </c>
      <c r="D352" s="49">
        <f>IF(B352&lt;=$E$5,E351*$B$6/12,0)</f>
        <v>0</v>
      </c>
      <c r="E352" s="49">
        <f>IF(B352&lt;=$E$5,E351+C352-D352,0)</f>
        <v>0</v>
      </c>
      <c r="F352" s="49">
        <f>IF(B352&lt;=$E$5,F351+F351*$E$6/12,0)</f>
        <v>0</v>
      </c>
      <c r="G352" s="49">
        <f>IF(A352&lt;12,0,IF(B352=$E$5,1,0))</f>
        <v>0</v>
      </c>
      <c r="I352" s="49">
        <f>IF(G352=1,E352,0)</f>
        <v>0</v>
      </c>
      <c r="J352" s="49">
        <f>IF(G352=1,F352,0)</f>
        <v>0</v>
      </c>
      <c r="L352" s="49">
        <f>IF(F352-E352&gt;0,1,0)</f>
        <v>0</v>
      </c>
    </row>
    <row r="353" spans="1:12" ht="12.75">
      <c r="A353" s="49">
        <f>IF(A352=12,1,A352+1)</f>
        <v>8</v>
      </c>
      <c r="B353" s="49">
        <f>IF(A352=12,B352+1,B352)</f>
        <v>29</v>
      </c>
      <c r="C353" s="49">
        <f>IF(B353&lt;=$E$5,E352*$B$5/12,0)</f>
        <v>0</v>
      </c>
      <c r="D353" s="49">
        <f>IF(B353&lt;=$E$5,E352*$B$6/12,0)</f>
        <v>0</v>
      </c>
      <c r="E353" s="49">
        <f>IF(B353&lt;=$E$5,E352+C353-D353,0)</f>
        <v>0</v>
      </c>
      <c r="F353" s="49">
        <f>IF(B353&lt;=$E$5,F352+F352*$E$6/12,0)</f>
        <v>0</v>
      </c>
      <c r="G353" s="49">
        <f>IF(A353&lt;12,0,IF(B353=$E$5,1,0))</f>
        <v>0</v>
      </c>
      <c r="I353" s="49">
        <f>IF(G353=1,E353,0)</f>
        <v>0</v>
      </c>
      <c r="J353" s="49">
        <f>IF(G353=1,F353,0)</f>
        <v>0</v>
      </c>
      <c r="L353" s="49">
        <f>IF(F353-E353&gt;0,1,0)</f>
        <v>0</v>
      </c>
    </row>
    <row r="354" spans="1:12" ht="12.75">
      <c r="A354" s="49">
        <f>IF(A353=12,1,A353+1)</f>
        <v>9</v>
      </c>
      <c r="B354" s="49">
        <f>IF(A353=12,B353+1,B353)</f>
        <v>29</v>
      </c>
      <c r="C354" s="49">
        <f>IF(B354&lt;=$E$5,E353*$B$5/12,0)</f>
        <v>0</v>
      </c>
      <c r="D354" s="49">
        <f>IF(B354&lt;=$E$5,E353*$B$6/12,0)</f>
        <v>0</v>
      </c>
      <c r="E354" s="49">
        <f>IF(B354&lt;=$E$5,E353+C354-D354,0)</f>
        <v>0</v>
      </c>
      <c r="F354" s="49">
        <f>IF(B354&lt;=$E$5,F353+F353*$E$6/12,0)</f>
        <v>0</v>
      </c>
      <c r="G354" s="49">
        <f>IF(A354&lt;12,0,IF(B354=$E$5,1,0))</f>
        <v>0</v>
      </c>
      <c r="I354" s="49">
        <f>IF(G354=1,E354,0)</f>
        <v>0</v>
      </c>
      <c r="J354" s="49">
        <f>IF(G354=1,F354,0)</f>
        <v>0</v>
      </c>
      <c r="L354" s="49">
        <f>IF(F354-E354&gt;0,1,0)</f>
        <v>0</v>
      </c>
    </row>
    <row r="355" spans="1:12" ht="12.75">
      <c r="A355" s="49">
        <f>IF(A354=12,1,A354+1)</f>
        <v>10</v>
      </c>
      <c r="B355" s="49">
        <f>IF(A354=12,B354+1,B354)</f>
        <v>29</v>
      </c>
      <c r="C355" s="49">
        <f>IF(B355&lt;=$E$5,E354*$B$5/12,0)</f>
        <v>0</v>
      </c>
      <c r="D355" s="49">
        <f>IF(B355&lt;=$E$5,E354*$B$6/12,0)</f>
        <v>0</v>
      </c>
      <c r="E355" s="49">
        <f>IF(B355&lt;=$E$5,E354+C355-D355,0)</f>
        <v>0</v>
      </c>
      <c r="F355" s="49">
        <f>IF(B355&lt;=$E$5,F354+F354*$E$6/12,0)</f>
        <v>0</v>
      </c>
      <c r="G355" s="49">
        <f>IF(A355&lt;12,0,IF(B355=$E$5,1,0))</f>
        <v>0</v>
      </c>
      <c r="I355" s="49">
        <f>IF(G355=1,E355,0)</f>
        <v>0</v>
      </c>
      <c r="J355" s="49">
        <f>IF(G355=1,F355,0)</f>
        <v>0</v>
      </c>
      <c r="L355" s="49">
        <f>IF(F355-E355&gt;0,1,0)</f>
        <v>0</v>
      </c>
    </row>
    <row r="356" spans="1:12" ht="12.75">
      <c r="A356" s="49">
        <f>IF(A355=12,1,A355+1)</f>
        <v>11</v>
      </c>
      <c r="B356" s="49">
        <f>IF(A355=12,B355+1,B355)</f>
        <v>29</v>
      </c>
      <c r="C356" s="49">
        <f>IF(B356&lt;=$E$5,E355*$B$5/12,0)</f>
        <v>0</v>
      </c>
      <c r="D356" s="49">
        <f>IF(B356&lt;=$E$5,E355*$B$6/12,0)</f>
        <v>0</v>
      </c>
      <c r="E356" s="49">
        <f>IF(B356&lt;=$E$5,E355+C356-D356,0)</f>
        <v>0</v>
      </c>
      <c r="F356" s="49">
        <f>IF(B356&lt;=$E$5,F355+F355*$E$6/12,0)</f>
        <v>0</v>
      </c>
      <c r="G356" s="49">
        <f>IF(A356&lt;12,0,IF(B356=$E$5,1,0))</f>
        <v>0</v>
      </c>
      <c r="I356" s="49">
        <f>IF(G356=1,E356,0)</f>
        <v>0</v>
      </c>
      <c r="J356" s="49">
        <f>IF(G356=1,F356,0)</f>
        <v>0</v>
      </c>
      <c r="L356" s="49">
        <f>IF(F356-E356&gt;0,1,0)</f>
        <v>0</v>
      </c>
    </row>
    <row r="357" spans="1:12" ht="12.75">
      <c r="A357" s="49">
        <f>IF(A356=12,1,A356+1)</f>
        <v>12</v>
      </c>
      <c r="B357" s="49">
        <f>IF(A356=12,B356+1,B356)</f>
        <v>29</v>
      </c>
      <c r="C357" s="49">
        <f>IF(B357&lt;=$E$5,E356*$B$5/12,0)</f>
        <v>0</v>
      </c>
      <c r="D357" s="49">
        <f>IF(B357&lt;=$E$5,E356*$B$6/12,0)</f>
        <v>0</v>
      </c>
      <c r="E357" s="49">
        <f>IF(B357&lt;=$E$5,E356+C357-D357,0)</f>
        <v>0</v>
      </c>
      <c r="F357" s="49">
        <f>IF(B357&lt;=$E$5,F356+F356*$E$6/12,0)</f>
        <v>0</v>
      </c>
      <c r="G357" s="49">
        <f>IF(A357&lt;12,0,IF(B357=$E$5,1,0))</f>
        <v>0</v>
      </c>
      <c r="I357" s="49">
        <f>IF(G357=1,E357,0)</f>
        <v>0</v>
      </c>
      <c r="J357" s="49">
        <f>IF(G357=1,F357,0)</f>
        <v>0</v>
      </c>
      <c r="L357" s="49">
        <f>IF(F357-E357&gt;0,1,0)</f>
        <v>0</v>
      </c>
    </row>
    <row r="358" spans="1:12" ht="12.75">
      <c r="A358" s="49">
        <f>IF(A357=12,1,A357+1)</f>
        <v>1</v>
      </c>
      <c r="B358" s="49">
        <f>IF(A357=12,B357+1,B357)</f>
        <v>30</v>
      </c>
      <c r="C358" s="49">
        <f>IF(B358&lt;=$E$5,E357*$B$5/12,0)</f>
        <v>0</v>
      </c>
      <c r="D358" s="49">
        <f>IF(B358&lt;=$E$5,E357*$B$6/12,0)</f>
        <v>0</v>
      </c>
      <c r="E358" s="49">
        <f>IF(B358&lt;=$E$5,E357+C358-D358,0)</f>
        <v>0</v>
      </c>
      <c r="F358" s="49">
        <f>IF(B358&lt;=$E$5,F357+F357*$E$6/12,0)</f>
        <v>0</v>
      </c>
      <c r="G358" s="49">
        <f>IF(A358&lt;12,0,IF(B358=$E$5,1,0))</f>
        <v>0</v>
      </c>
      <c r="I358" s="49">
        <f>IF(G358=1,E358,0)</f>
        <v>0</v>
      </c>
      <c r="J358" s="49">
        <f>IF(G358=1,F358,0)</f>
        <v>0</v>
      </c>
      <c r="L358" s="49">
        <f>IF(F358-E358&gt;0,1,0)</f>
        <v>0</v>
      </c>
    </row>
    <row r="359" spans="1:12" ht="12.75">
      <c r="A359" s="49">
        <f>IF(A358=12,1,A358+1)</f>
        <v>2</v>
      </c>
      <c r="B359" s="49">
        <f>IF(A358=12,B358+1,B358)</f>
        <v>30</v>
      </c>
      <c r="C359" s="49">
        <f>IF(B359&lt;=$E$5,E358*$B$5/12,0)</f>
        <v>0</v>
      </c>
      <c r="D359" s="49">
        <f>IF(B359&lt;=$E$5,E358*$B$6/12,0)</f>
        <v>0</v>
      </c>
      <c r="E359" s="49">
        <f>IF(B359&lt;=$E$5,E358+C359-D359,0)</f>
        <v>0</v>
      </c>
      <c r="F359" s="49">
        <f>IF(B359&lt;=$E$5,F358+F358*$E$6/12,0)</f>
        <v>0</v>
      </c>
      <c r="G359" s="49">
        <f>IF(A359&lt;12,0,IF(B359=$E$5,1,0))</f>
        <v>0</v>
      </c>
      <c r="I359" s="49">
        <f>IF(G359=1,E359,0)</f>
        <v>0</v>
      </c>
      <c r="J359" s="49">
        <f>IF(G359=1,F359,0)</f>
        <v>0</v>
      </c>
      <c r="L359" s="49">
        <f>IF(F359-E359&gt;0,1,0)</f>
        <v>0</v>
      </c>
    </row>
    <row r="360" spans="1:12" ht="12.75">
      <c r="A360" s="49">
        <f>IF(A359=12,1,A359+1)</f>
        <v>3</v>
      </c>
      <c r="B360" s="49">
        <f>IF(A359=12,B359+1,B359)</f>
        <v>30</v>
      </c>
      <c r="C360" s="49">
        <f>IF(B360&lt;=$E$5,E359*$B$5/12,0)</f>
        <v>0</v>
      </c>
      <c r="D360" s="49">
        <f>IF(B360&lt;=$E$5,E359*$B$6/12,0)</f>
        <v>0</v>
      </c>
      <c r="E360" s="49">
        <f>IF(B360&lt;=$E$5,E359+C360-D360,0)</f>
        <v>0</v>
      </c>
      <c r="F360" s="49">
        <f>IF(B360&lt;=$E$5,F359+F359*$E$6/12,0)</f>
        <v>0</v>
      </c>
      <c r="G360" s="49">
        <f>IF(A360&lt;12,0,IF(B360=$E$5,1,0))</f>
        <v>0</v>
      </c>
      <c r="I360" s="49">
        <f>IF(G360=1,E360,0)</f>
        <v>0</v>
      </c>
      <c r="J360" s="49">
        <f>IF(G360=1,F360,0)</f>
        <v>0</v>
      </c>
      <c r="L360" s="49">
        <f>IF(F360-E360&gt;0,1,0)</f>
        <v>0</v>
      </c>
    </row>
    <row r="361" spans="1:12" ht="12.75">
      <c r="A361" s="49">
        <f>IF(A360=12,1,A360+1)</f>
        <v>4</v>
      </c>
      <c r="B361" s="49">
        <f>IF(A360=12,B360+1,B360)</f>
        <v>30</v>
      </c>
      <c r="C361" s="49">
        <f>IF(B361&lt;=$E$5,E360*$B$5/12,0)</f>
        <v>0</v>
      </c>
      <c r="D361" s="49">
        <f>IF(B361&lt;=$E$5,E360*$B$6/12,0)</f>
        <v>0</v>
      </c>
      <c r="E361" s="49">
        <f>IF(B361&lt;=$E$5,E360+C361-D361,0)</f>
        <v>0</v>
      </c>
      <c r="F361" s="49">
        <f>IF(B361&lt;=$E$5,F360+F360*$E$6/12,0)</f>
        <v>0</v>
      </c>
      <c r="G361" s="49">
        <f>IF(A361&lt;12,0,IF(B361=$E$5,1,0))</f>
        <v>0</v>
      </c>
      <c r="I361" s="49">
        <f>IF(G361=1,E361,0)</f>
        <v>0</v>
      </c>
      <c r="J361" s="49">
        <f>IF(G361=1,F361,0)</f>
        <v>0</v>
      </c>
      <c r="L361" s="49">
        <f>IF(F361-E361&gt;0,1,0)</f>
        <v>0</v>
      </c>
    </row>
    <row r="362" spans="1:12" ht="12.75">
      <c r="A362" s="49">
        <f>IF(A361=12,1,A361+1)</f>
        <v>5</v>
      </c>
      <c r="B362" s="49">
        <f>IF(A361=12,B361+1,B361)</f>
        <v>30</v>
      </c>
      <c r="C362" s="49">
        <f>IF(B362&lt;=$E$5,E361*$B$5/12,0)</f>
        <v>0</v>
      </c>
      <c r="D362" s="49">
        <f>IF(B362&lt;=$E$5,E361*$B$6/12,0)</f>
        <v>0</v>
      </c>
      <c r="E362" s="49">
        <f>IF(B362&lt;=$E$5,E361+C362-D362,0)</f>
        <v>0</v>
      </c>
      <c r="F362" s="49">
        <f>IF(B362&lt;=$E$5,F361+F361*$E$6/12,0)</f>
        <v>0</v>
      </c>
      <c r="G362" s="49">
        <f>IF(A362&lt;12,0,IF(B362=$E$5,1,0))</f>
        <v>0</v>
      </c>
      <c r="I362" s="49">
        <f>IF(G362=1,E362,0)</f>
        <v>0</v>
      </c>
      <c r="J362" s="49">
        <f>IF(G362=1,F362,0)</f>
        <v>0</v>
      </c>
      <c r="L362" s="49">
        <f>IF(F362-E362&gt;0,1,0)</f>
        <v>0</v>
      </c>
    </row>
    <row r="363" spans="1:12" ht="12.75">
      <c r="A363" s="49">
        <f>IF(A362=12,1,A362+1)</f>
        <v>6</v>
      </c>
      <c r="B363" s="49">
        <f>IF(A362=12,B362+1,B362)</f>
        <v>30</v>
      </c>
      <c r="C363" s="49">
        <f>IF(B363&lt;=$E$5,E362*$B$5/12,0)</f>
        <v>0</v>
      </c>
      <c r="D363" s="49">
        <f>IF(B363&lt;=$E$5,E362*$B$6/12,0)</f>
        <v>0</v>
      </c>
      <c r="E363" s="49">
        <f>IF(B363&lt;=$E$5,E362+C363-D363,0)</f>
        <v>0</v>
      </c>
      <c r="F363" s="49">
        <f>IF(B363&lt;=$E$5,F362+F362*$E$6/12,0)</f>
        <v>0</v>
      </c>
      <c r="G363" s="49">
        <f>IF(A363&lt;12,0,IF(B363=$E$5,1,0))</f>
        <v>0</v>
      </c>
      <c r="I363" s="49">
        <f>IF(G363=1,E363,0)</f>
        <v>0</v>
      </c>
      <c r="J363" s="49">
        <f>IF(G363=1,F363,0)</f>
        <v>0</v>
      </c>
      <c r="L363" s="49">
        <f>IF(F363-E363&gt;0,1,0)</f>
        <v>0</v>
      </c>
    </row>
    <row r="364" spans="1:12" ht="12.75">
      <c r="A364" s="49">
        <f>IF(A363=12,1,A363+1)</f>
        <v>7</v>
      </c>
      <c r="B364" s="49">
        <f>IF(A363=12,B363+1,B363)</f>
        <v>30</v>
      </c>
      <c r="C364" s="49">
        <f>IF(B364&lt;=$E$5,E363*$B$5/12,0)</f>
        <v>0</v>
      </c>
      <c r="D364" s="49">
        <f>IF(B364&lt;=$E$5,E363*$B$6/12,0)</f>
        <v>0</v>
      </c>
      <c r="E364" s="49">
        <f>IF(B364&lt;=$E$5,E363+C364-D364,0)</f>
        <v>0</v>
      </c>
      <c r="F364" s="49">
        <f>IF(B364&lt;=$E$5,F363+F363*$E$6/12,0)</f>
        <v>0</v>
      </c>
      <c r="G364" s="49">
        <f>IF(A364&lt;12,0,IF(B364=$E$5,1,0))</f>
        <v>0</v>
      </c>
      <c r="I364" s="49">
        <f>IF(G364=1,E364,0)</f>
        <v>0</v>
      </c>
      <c r="J364" s="49">
        <f>IF(G364=1,F364,0)</f>
        <v>0</v>
      </c>
      <c r="L364" s="49">
        <f>IF(F364-E364&gt;0,1,0)</f>
        <v>0</v>
      </c>
    </row>
    <row r="365" spans="1:12" ht="12.75">
      <c r="A365" s="49">
        <f>IF(A364=12,1,A364+1)</f>
        <v>8</v>
      </c>
      <c r="B365" s="49">
        <f>IF(A364=12,B364+1,B364)</f>
        <v>30</v>
      </c>
      <c r="C365" s="49">
        <f>IF(B365&lt;=$E$5,E364*$B$5/12,0)</f>
        <v>0</v>
      </c>
      <c r="D365" s="49">
        <f>IF(B365&lt;=$E$5,E364*$B$6/12,0)</f>
        <v>0</v>
      </c>
      <c r="E365" s="49">
        <f>IF(B365&lt;=$E$5,E364+C365-D365,0)</f>
        <v>0</v>
      </c>
      <c r="F365" s="49">
        <f>IF(B365&lt;=$E$5,F364+F364*$E$6/12,0)</f>
        <v>0</v>
      </c>
      <c r="G365" s="49">
        <f>IF(A365&lt;12,0,IF(B365=$E$5,1,0))</f>
        <v>0</v>
      </c>
      <c r="I365" s="49">
        <f>IF(G365=1,E365,0)</f>
        <v>0</v>
      </c>
      <c r="J365" s="49">
        <f>IF(G365=1,F365,0)</f>
        <v>0</v>
      </c>
      <c r="L365" s="49">
        <f>IF(F365-E365&gt;0,1,0)</f>
        <v>0</v>
      </c>
    </row>
    <row r="366" spans="1:12" ht="12.75">
      <c r="A366" s="49">
        <f>IF(A365=12,1,A365+1)</f>
        <v>9</v>
      </c>
      <c r="B366" s="49">
        <f>IF(A365=12,B365+1,B365)</f>
        <v>30</v>
      </c>
      <c r="C366" s="49">
        <f>IF(B366&lt;=$E$5,E365*$B$5/12,0)</f>
        <v>0</v>
      </c>
      <c r="D366" s="49">
        <f>IF(B366&lt;=$E$5,E365*$B$6/12,0)</f>
        <v>0</v>
      </c>
      <c r="E366" s="49">
        <f>IF(B366&lt;=$E$5,E365+C366-D366,0)</f>
        <v>0</v>
      </c>
      <c r="F366" s="49">
        <f>IF(B366&lt;=$E$5,F365+F365*$E$6/12,0)</f>
        <v>0</v>
      </c>
      <c r="G366" s="49">
        <f>IF(A366&lt;12,0,IF(B366=$E$5,1,0))</f>
        <v>0</v>
      </c>
      <c r="I366" s="49">
        <f>IF(G366=1,E366,0)</f>
        <v>0</v>
      </c>
      <c r="J366" s="49">
        <f>IF(G366=1,F366,0)</f>
        <v>0</v>
      </c>
      <c r="L366" s="49">
        <f>IF(F366-E366&gt;0,1,0)</f>
        <v>0</v>
      </c>
    </row>
    <row r="367" spans="1:12" ht="12.75">
      <c r="A367" s="49">
        <f>IF(A366=12,1,A366+1)</f>
        <v>10</v>
      </c>
      <c r="B367" s="49">
        <f>IF(A366=12,B366+1,B366)</f>
        <v>30</v>
      </c>
      <c r="C367" s="49">
        <f>IF(B367&lt;=$E$5,E366*$B$5/12,0)</f>
        <v>0</v>
      </c>
      <c r="D367" s="49">
        <f>IF(B367&lt;=$E$5,E366*$B$6/12,0)</f>
        <v>0</v>
      </c>
      <c r="E367" s="49">
        <f>IF(B367&lt;=$E$5,E366+C367-D367,0)</f>
        <v>0</v>
      </c>
      <c r="F367" s="49">
        <f>IF(B367&lt;=$E$5,F366+F366*$E$6/12,0)</f>
        <v>0</v>
      </c>
      <c r="G367" s="49">
        <f>IF(A367&lt;12,0,IF(B367=$E$5,1,0))</f>
        <v>0</v>
      </c>
      <c r="I367" s="49">
        <f>IF(G367=1,E367,0)</f>
        <v>0</v>
      </c>
      <c r="J367" s="49">
        <f>IF(G367=1,F367,0)</f>
        <v>0</v>
      </c>
      <c r="L367" s="49">
        <f>IF(F367-E367&gt;0,1,0)</f>
        <v>0</v>
      </c>
    </row>
    <row r="368" spans="1:12" ht="12.75">
      <c r="A368" s="49">
        <f>IF(A367=12,1,A367+1)</f>
        <v>11</v>
      </c>
      <c r="B368" s="49">
        <f>IF(A367=12,B367+1,B367)</f>
        <v>30</v>
      </c>
      <c r="C368" s="49">
        <f>IF(B368&lt;=$E$5,E367*$B$5/12,0)</f>
        <v>0</v>
      </c>
      <c r="D368" s="49">
        <f>IF(B368&lt;=$E$5,E367*$B$6/12,0)</f>
        <v>0</v>
      </c>
      <c r="E368" s="49">
        <f>IF(B368&lt;=$E$5,E367+C368-D368,0)</f>
        <v>0</v>
      </c>
      <c r="F368" s="49">
        <f>IF(B368&lt;=$E$5,F367+F367*$E$6/12,0)</f>
        <v>0</v>
      </c>
      <c r="G368" s="49">
        <f>IF(A368&lt;12,0,IF(B368=$E$5,1,0))</f>
        <v>0</v>
      </c>
      <c r="I368" s="49">
        <f>IF(G368=1,E368,0)</f>
        <v>0</v>
      </c>
      <c r="J368" s="49">
        <f>IF(G368=1,F368,0)</f>
        <v>0</v>
      </c>
      <c r="L368" s="49">
        <f>IF(F368-E368&gt;0,1,0)</f>
        <v>0</v>
      </c>
    </row>
    <row r="369" spans="1:12" ht="12.75">
      <c r="A369" s="49">
        <f>IF(A368=12,1,A368+1)</f>
        <v>12</v>
      </c>
      <c r="B369" s="49">
        <f>IF(A368=12,B368+1,B368)</f>
        <v>30</v>
      </c>
      <c r="C369" s="49">
        <f>IF(B369&lt;=$E$5,E368*$B$5/12,0)</f>
        <v>0</v>
      </c>
      <c r="D369" s="49">
        <f>IF(B369&lt;=$E$5,E368*$B$6/12,0)</f>
        <v>0</v>
      </c>
      <c r="E369" s="49">
        <f>IF(B369&lt;=$E$5,E368+C369-D369,0)</f>
        <v>0</v>
      </c>
      <c r="F369" s="49">
        <f>IF(B369&lt;=$E$5,F368+F368*$E$6/12,0)</f>
        <v>0</v>
      </c>
      <c r="G369" s="49">
        <f>IF(A369&lt;12,0,IF(B369=$E$5,1,0))</f>
        <v>0</v>
      </c>
      <c r="I369" s="49">
        <f>IF(G369=1,E369,0)</f>
        <v>0</v>
      </c>
      <c r="J369" s="49">
        <f>IF(G369=1,F369,0)</f>
        <v>0</v>
      </c>
      <c r="L369" s="49">
        <f>IF(F369-E369&gt;0,1,0)</f>
        <v>0</v>
      </c>
    </row>
    <row r="370" spans="1:12" ht="12.75">
      <c r="A370" s="49">
        <f>IF(A369=12,1,A369+1)</f>
        <v>1</v>
      </c>
      <c r="B370" s="49">
        <f>IF(A369=12,B369+1,B369)</f>
        <v>31</v>
      </c>
      <c r="C370" s="49">
        <f>IF(B370&lt;=$E$5,E369*$B$5/12,0)</f>
        <v>0</v>
      </c>
      <c r="D370" s="49">
        <f>IF(B370&lt;=$E$5,E369*$B$6/12,0)</f>
        <v>0</v>
      </c>
      <c r="E370" s="49">
        <f>IF(B370&lt;=$E$5,E369+C370-D370,0)</f>
        <v>0</v>
      </c>
      <c r="F370" s="49">
        <f>IF(B370&lt;=$E$5,F369+F369*$E$6/12,0)</f>
        <v>0</v>
      </c>
      <c r="G370" s="49">
        <f>IF(A370&lt;12,0,IF(B370=$E$5,1,0))</f>
        <v>0</v>
      </c>
      <c r="I370" s="49">
        <f>IF(G370=1,E370,0)</f>
        <v>0</v>
      </c>
      <c r="J370" s="49">
        <f>IF(G370=1,F370,0)</f>
        <v>0</v>
      </c>
      <c r="L370" s="49">
        <f>IF(F370-E370&gt;0,1,0)</f>
        <v>0</v>
      </c>
    </row>
    <row r="371" spans="1:12" ht="12.75">
      <c r="A371" s="49">
        <f>IF(A370=12,1,A370+1)</f>
        <v>2</v>
      </c>
      <c r="B371" s="49">
        <f>IF(A370=12,B370+1,B370)</f>
        <v>31</v>
      </c>
      <c r="C371" s="49">
        <f>IF(B371&lt;=$E$5,E370*$B$5/12,0)</f>
        <v>0</v>
      </c>
      <c r="D371" s="49">
        <f>IF(B371&lt;=$E$5,E370*$B$6/12,0)</f>
        <v>0</v>
      </c>
      <c r="E371" s="49">
        <f>IF(B371&lt;=$E$5,E370+C371-D371,0)</f>
        <v>0</v>
      </c>
      <c r="F371" s="49">
        <f>IF(B371&lt;=$E$5,F370+F370*$E$6/12,0)</f>
        <v>0</v>
      </c>
      <c r="G371" s="49">
        <f>IF(A371&lt;12,0,IF(B371=$E$5,1,0))</f>
        <v>0</v>
      </c>
      <c r="I371" s="49">
        <f>IF(G371=1,E371,0)</f>
        <v>0</v>
      </c>
      <c r="J371" s="49">
        <f>IF(G371=1,F371,0)</f>
        <v>0</v>
      </c>
      <c r="L371" s="49">
        <f>IF(F371-E371&gt;0,1,0)</f>
        <v>0</v>
      </c>
    </row>
    <row r="372" spans="1:12" ht="12.75">
      <c r="A372" s="49">
        <f>IF(A371=12,1,A371+1)</f>
        <v>3</v>
      </c>
      <c r="B372" s="49">
        <f>IF(A371=12,B371+1,B371)</f>
        <v>31</v>
      </c>
      <c r="C372" s="49">
        <f>IF(B372&lt;=$E$5,E371*$B$5/12,0)</f>
        <v>0</v>
      </c>
      <c r="D372" s="49">
        <f>IF(B372&lt;=$E$5,E371*$B$6/12,0)</f>
        <v>0</v>
      </c>
      <c r="E372" s="49">
        <f>IF(B372&lt;=$E$5,E371+C372-D372,0)</f>
        <v>0</v>
      </c>
      <c r="F372" s="49">
        <f>IF(B372&lt;=$E$5,F371+F371*$E$6/12,0)</f>
        <v>0</v>
      </c>
      <c r="G372" s="49">
        <f>IF(A372&lt;12,0,IF(B372=$E$5,1,0))</f>
        <v>0</v>
      </c>
      <c r="I372" s="49">
        <f>IF(G372=1,E372,0)</f>
        <v>0</v>
      </c>
      <c r="J372" s="49">
        <f>IF(G372=1,F372,0)</f>
        <v>0</v>
      </c>
      <c r="L372" s="49">
        <f>IF(F372-E372&gt;0,1,0)</f>
        <v>0</v>
      </c>
    </row>
    <row r="373" spans="1:12" ht="12.75">
      <c r="A373" s="49">
        <f>IF(A372=12,1,A372+1)</f>
        <v>4</v>
      </c>
      <c r="B373" s="49">
        <f>IF(A372=12,B372+1,B372)</f>
        <v>31</v>
      </c>
      <c r="C373" s="49">
        <f>IF(B373&lt;=$E$5,E372*$B$5/12,0)</f>
        <v>0</v>
      </c>
      <c r="D373" s="49">
        <f>IF(B373&lt;=$E$5,E372*$B$6/12,0)</f>
        <v>0</v>
      </c>
      <c r="E373" s="49">
        <f>IF(B373&lt;=$E$5,E372+C373-D373,0)</f>
        <v>0</v>
      </c>
      <c r="F373" s="49">
        <f>IF(B373&lt;=$E$5,F372+F372*$E$6/12,0)</f>
        <v>0</v>
      </c>
      <c r="G373" s="49">
        <f>IF(A373&lt;12,0,IF(B373=$E$5,1,0))</f>
        <v>0</v>
      </c>
      <c r="I373" s="49">
        <f>IF(G373=1,E373,0)</f>
        <v>0</v>
      </c>
      <c r="J373" s="49">
        <f>IF(G373=1,F373,0)</f>
        <v>0</v>
      </c>
      <c r="L373" s="49">
        <f>IF(F373-E373&gt;0,1,0)</f>
        <v>0</v>
      </c>
    </row>
    <row r="374" spans="1:12" ht="12.75">
      <c r="A374" s="49">
        <f>IF(A373=12,1,A373+1)</f>
        <v>5</v>
      </c>
      <c r="B374" s="49">
        <f>IF(A373=12,B373+1,B373)</f>
        <v>31</v>
      </c>
      <c r="C374" s="49">
        <f>IF(B374&lt;=$E$5,E373*$B$5/12,0)</f>
        <v>0</v>
      </c>
      <c r="D374" s="49">
        <f>IF(B374&lt;=$E$5,E373*$B$6/12,0)</f>
        <v>0</v>
      </c>
      <c r="E374" s="49">
        <f>IF(B374&lt;=$E$5,E373+C374-D374,0)</f>
        <v>0</v>
      </c>
      <c r="F374" s="49">
        <f>IF(B374&lt;=$E$5,F373+F373*$E$6/12,0)</f>
        <v>0</v>
      </c>
      <c r="G374" s="49">
        <f>IF(A374&lt;12,0,IF(B374=$E$5,1,0))</f>
        <v>0</v>
      </c>
      <c r="I374" s="49">
        <f>IF(G374=1,E374,0)</f>
        <v>0</v>
      </c>
      <c r="J374" s="49">
        <f>IF(G374=1,F374,0)</f>
        <v>0</v>
      </c>
      <c r="L374" s="49">
        <f>IF(F374-E374&gt;0,1,0)</f>
        <v>0</v>
      </c>
    </row>
    <row r="375" spans="1:12" ht="12.75">
      <c r="A375" s="49">
        <f>IF(A374=12,1,A374+1)</f>
        <v>6</v>
      </c>
      <c r="B375" s="49">
        <f>IF(A374=12,B374+1,B374)</f>
        <v>31</v>
      </c>
      <c r="C375" s="49">
        <f>IF(B375&lt;=$E$5,E374*$B$5/12,0)</f>
        <v>0</v>
      </c>
      <c r="D375" s="49">
        <f>IF(B375&lt;=$E$5,E374*$B$6/12,0)</f>
        <v>0</v>
      </c>
      <c r="E375" s="49">
        <f>IF(B375&lt;=$E$5,E374+C375-D375,0)</f>
        <v>0</v>
      </c>
      <c r="F375" s="49">
        <f>IF(B375&lt;=$E$5,F374+F374*$E$6/12,0)</f>
        <v>0</v>
      </c>
      <c r="G375" s="49">
        <f>IF(A375&lt;12,0,IF(B375=$E$5,1,0))</f>
        <v>0</v>
      </c>
      <c r="I375" s="49">
        <f>IF(G375=1,E375,0)</f>
        <v>0</v>
      </c>
      <c r="J375" s="49">
        <f>IF(G375=1,F375,0)</f>
        <v>0</v>
      </c>
      <c r="L375" s="49">
        <f>IF(F375-E375&gt;0,1,0)</f>
        <v>0</v>
      </c>
    </row>
    <row r="376" spans="1:12" ht="12.75">
      <c r="A376" s="49">
        <f>IF(A375=12,1,A375+1)</f>
        <v>7</v>
      </c>
      <c r="B376" s="49">
        <f>IF(A375=12,B375+1,B375)</f>
        <v>31</v>
      </c>
      <c r="C376" s="49">
        <f>IF(B376&lt;=$E$5,E375*$B$5/12,0)</f>
        <v>0</v>
      </c>
      <c r="D376" s="49">
        <f>IF(B376&lt;=$E$5,E375*$B$6/12,0)</f>
        <v>0</v>
      </c>
      <c r="E376" s="49">
        <f>IF(B376&lt;=$E$5,E375+C376-D376,0)</f>
        <v>0</v>
      </c>
      <c r="F376" s="49">
        <f>IF(B376&lt;=$E$5,F375+F375*$E$6/12,0)</f>
        <v>0</v>
      </c>
      <c r="G376" s="49">
        <f>IF(A376&lt;12,0,IF(B376=$E$5,1,0))</f>
        <v>0</v>
      </c>
      <c r="I376" s="49">
        <f>IF(G376=1,E376,0)</f>
        <v>0</v>
      </c>
      <c r="J376" s="49">
        <f>IF(G376=1,F376,0)</f>
        <v>0</v>
      </c>
      <c r="L376" s="49">
        <f>IF(F376-E376&gt;0,1,0)</f>
        <v>0</v>
      </c>
    </row>
    <row r="377" spans="1:12" ht="12.75">
      <c r="A377" s="49">
        <f>IF(A376=12,1,A376+1)</f>
        <v>8</v>
      </c>
      <c r="B377" s="49">
        <f>IF(A376=12,B376+1,B376)</f>
        <v>31</v>
      </c>
      <c r="C377" s="49">
        <f>IF(B377&lt;=$E$5,E376*$B$5/12,0)</f>
        <v>0</v>
      </c>
      <c r="D377" s="49">
        <f>IF(B377&lt;=$E$5,E376*$B$6/12,0)</f>
        <v>0</v>
      </c>
      <c r="E377" s="49">
        <f>IF(B377&lt;=$E$5,E376+C377-D377,0)</f>
        <v>0</v>
      </c>
      <c r="F377" s="49">
        <f>IF(B377&lt;=$E$5,F376+F376*$E$6/12,0)</f>
        <v>0</v>
      </c>
      <c r="G377" s="49">
        <f>IF(A377&lt;12,0,IF(B377=$E$5,1,0))</f>
        <v>0</v>
      </c>
      <c r="I377" s="49">
        <f>IF(G377=1,E377,0)</f>
        <v>0</v>
      </c>
      <c r="J377" s="49">
        <f>IF(G377=1,F377,0)</f>
        <v>0</v>
      </c>
      <c r="L377" s="49">
        <f>IF(F377-E377&gt;0,1,0)</f>
        <v>0</v>
      </c>
    </row>
    <row r="378" spans="1:12" ht="12.75">
      <c r="A378" s="49">
        <f>IF(A377=12,1,A377+1)</f>
        <v>9</v>
      </c>
      <c r="B378" s="49">
        <f>IF(A377=12,B377+1,B377)</f>
        <v>31</v>
      </c>
      <c r="C378" s="49">
        <f>IF(B378&lt;=$E$5,E377*$B$5/12,0)</f>
        <v>0</v>
      </c>
      <c r="D378" s="49">
        <f>IF(B378&lt;=$E$5,E377*$B$6/12,0)</f>
        <v>0</v>
      </c>
      <c r="E378" s="49">
        <f>IF(B378&lt;=$E$5,E377+C378-D378,0)</f>
        <v>0</v>
      </c>
      <c r="F378" s="49">
        <f>IF(B378&lt;=$E$5,F377+F377*$E$6/12,0)</f>
        <v>0</v>
      </c>
      <c r="G378" s="49">
        <f>IF(A378&lt;12,0,IF(B378=$E$5,1,0))</f>
        <v>0</v>
      </c>
      <c r="I378" s="49">
        <f>IF(G378=1,E378,0)</f>
        <v>0</v>
      </c>
      <c r="J378" s="49">
        <f>IF(G378=1,F378,0)</f>
        <v>0</v>
      </c>
      <c r="L378" s="49">
        <f>IF(F378-E378&gt;0,1,0)</f>
        <v>0</v>
      </c>
    </row>
    <row r="379" spans="1:12" ht="12.75">
      <c r="A379" s="49">
        <f>IF(A378=12,1,A378+1)</f>
        <v>10</v>
      </c>
      <c r="B379" s="49">
        <f>IF(A378=12,B378+1,B378)</f>
        <v>31</v>
      </c>
      <c r="C379" s="49">
        <f>IF(B379&lt;=$E$5,E378*$B$5/12,0)</f>
        <v>0</v>
      </c>
      <c r="D379" s="49">
        <f>IF(B379&lt;=$E$5,E378*$B$6/12,0)</f>
        <v>0</v>
      </c>
      <c r="E379" s="49">
        <f>IF(B379&lt;=$E$5,E378+C379-D379,0)</f>
        <v>0</v>
      </c>
      <c r="F379" s="49">
        <f>IF(B379&lt;=$E$5,F378+F378*$E$6/12,0)</f>
        <v>0</v>
      </c>
      <c r="G379" s="49">
        <f>IF(A379&lt;12,0,IF(B379=$E$5,1,0))</f>
        <v>0</v>
      </c>
      <c r="I379" s="49">
        <f>IF(G379=1,E379,0)</f>
        <v>0</v>
      </c>
      <c r="J379" s="49">
        <f>IF(G379=1,F379,0)</f>
        <v>0</v>
      </c>
      <c r="L379" s="49">
        <f>IF(F379-E379&gt;0,1,0)</f>
        <v>0</v>
      </c>
    </row>
    <row r="380" spans="1:12" ht="12.75">
      <c r="A380" s="49">
        <f>IF(A379=12,1,A379+1)</f>
        <v>11</v>
      </c>
      <c r="B380" s="49">
        <f>IF(A379=12,B379+1,B379)</f>
        <v>31</v>
      </c>
      <c r="C380" s="49">
        <f>IF(B380&lt;=$E$5,E379*$B$5/12,0)</f>
        <v>0</v>
      </c>
      <c r="D380" s="49">
        <f>IF(B380&lt;=$E$5,E379*$B$6/12,0)</f>
        <v>0</v>
      </c>
      <c r="E380" s="49">
        <f>IF(B380&lt;=$E$5,E379+C380-D380,0)</f>
        <v>0</v>
      </c>
      <c r="F380" s="49">
        <f>IF(B380&lt;=$E$5,F379+F379*$E$6/12,0)</f>
        <v>0</v>
      </c>
      <c r="G380" s="49">
        <f>IF(A380&lt;12,0,IF(B380=$E$5,1,0))</f>
        <v>0</v>
      </c>
      <c r="I380" s="49">
        <f>IF(G380=1,E380,0)</f>
        <v>0</v>
      </c>
      <c r="J380" s="49">
        <f>IF(G380=1,F380,0)</f>
        <v>0</v>
      </c>
      <c r="L380" s="49">
        <f>IF(F380-E380&gt;0,1,0)</f>
        <v>0</v>
      </c>
    </row>
    <row r="381" spans="1:12" ht="12.75">
      <c r="A381" s="49">
        <f>IF(A380=12,1,A380+1)</f>
        <v>12</v>
      </c>
      <c r="B381" s="49">
        <f>IF(A380=12,B380+1,B380)</f>
        <v>31</v>
      </c>
      <c r="C381" s="49">
        <f>IF(B381&lt;=$E$5,E380*$B$5/12,0)</f>
        <v>0</v>
      </c>
      <c r="D381" s="49">
        <f>IF(B381&lt;=$E$5,E380*$B$6/12,0)</f>
        <v>0</v>
      </c>
      <c r="E381" s="49">
        <f>IF(B381&lt;=$E$5,E380+C381-D381,0)</f>
        <v>0</v>
      </c>
      <c r="F381" s="49">
        <f>IF(B381&lt;=$E$5,F380+F380*$E$6/12,0)</f>
        <v>0</v>
      </c>
      <c r="G381" s="49">
        <f>IF(A381&lt;12,0,IF(B381=$E$5,1,0))</f>
        <v>0</v>
      </c>
      <c r="I381" s="49">
        <f>IF(G381=1,E381,0)</f>
        <v>0</v>
      </c>
      <c r="J381" s="49">
        <f>IF(G381=1,F381,0)</f>
        <v>0</v>
      </c>
      <c r="L381" s="49">
        <f>IF(F381-E381&gt;0,1,0)</f>
        <v>0</v>
      </c>
    </row>
    <row r="382" spans="1:12" ht="12.75">
      <c r="A382" s="49">
        <f>IF(A381=12,1,A381+1)</f>
        <v>1</v>
      </c>
      <c r="B382" s="49">
        <f>IF(A381=12,B381+1,B381)</f>
        <v>32</v>
      </c>
      <c r="C382" s="49">
        <f>IF(B382&lt;=$E$5,E381*$B$5/12,0)</f>
        <v>0</v>
      </c>
      <c r="D382" s="49">
        <f>IF(B382&lt;=$E$5,E381*$B$6/12,0)</f>
        <v>0</v>
      </c>
      <c r="E382" s="49">
        <f>IF(B382&lt;=$E$5,E381+C382-D382,0)</f>
        <v>0</v>
      </c>
      <c r="F382" s="49">
        <f>IF(B382&lt;=$E$5,F381+F381*$E$6/12,0)</f>
        <v>0</v>
      </c>
      <c r="G382" s="49">
        <f>IF(A382&lt;12,0,IF(B382=$E$5,1,0))</f>
        <v>0</v>
      </c>
      <c r="I382" s="49">
        <f>IF(G382=1,E382,0)</f>
        <v>0</v>
      </c>
      <c r="J382" s="49">
        <f>IF(G382=1,F382,0)</f>
        <v>0</v>
      </c>
      <c r="L382" s="49">
        <f>IF(F382-E382&gt;0,1,0)</f>
        <v>0</v>
      </c>
    </row>
    <row r="383" spans="1:12" ht="12.75">
      <c r="A383" s="49">
        <f>IF(A382=12,1,A382+1)</f>
        <v>2</v>
      </c>
      <c r="B383" s="49">
        <f>IF(A382=12,B382+1,B382)</f>
        <v>32</v>
      </c>
      <c r="C383" s="49">
        <f>IF(B383&lt;=$E$5,E382*$B$5/12,0)</f>
        <v>0</v>
      </c>
      <c r="D383" s="49">
        <f>IF(B383&lt;=$E$5,E382*$B$6/12,0)</f>
        <v>0</v>
      </c>
      <c r="E383" s="49">
        <f>IF(B383&lt;=$E$5,E382+C383-D383,0)</f>
        <v>0</v>
      </c>
      <c r="F383" s="49">
        <f>IF(B383&lt;=$E$5,F382+F382*$E$6/12,0)</f>
        <v>0</v>
      </c>
      <c r="G383" s="49">
        <f>IF(A383&lt;12,0,IF(B383=$E$5,1,0))</f>
        <v>0</v>
      </c>
      <c r="I383" s="49">
        <f>IF(G383=1,E383,0)</f>
        <v>0</v>
      </c>
      <c r="J383" s="49">
        <f>IF(G383=1,F383,0)</f>
        <v>0</v>
      </c>
      <c r="L383" s="49">
        <f>IF(F383-E383&gt;0,1,0)</f>
        <v>0</v>
      </c>
    </row>
    <row r="384" spans="1:12" ht="12.75">
      <c r="A384" s="49">
        <f>IF(A383=12,1,A383+1)</f>
        <v>3</v>
      </c>
      <c r="B384" s="49">
        <f>IF(A383=12,B383+1,B383)</f>
        <v>32</v>
      </c>
      <c r="C384" s="49">
        <f>IF(B384&lt;=$E$5,E383*$B$5/12,0)</f>
        <v>0</v>
      </c>
      <c r="D384" s="49">
        <f>IF(B384&lt;=$E$5,E383*$B$6/12,0)</f>
        <v>0</v>
      </c>
      <c r="E384" s="49">
        <f>IF(B384&lt;=$E$5,E383+C384-D384,0)</f>
        <v>0</v>
      </c>
      <c r="F384" s="49">
        <f>IF(B384&lt;=$E$5,F383+F383*$E$6/12,0)</f>
        <v>0</v>
      </c>
      <c r="G384" s="49">
        <f>IF(A384&lt;12,0,IF(B384=$E$5,1,0))</f>
        <v>0</v>
      </c>
      <c r="I384" s="49">
        <f>IF(G384=1,E384,0)</f>
        <v>0</v>
      </c>
      <c r="J384" s="49">
        <f>IF(G384=1,F384,0)</f>
        <v>0</v>
      </c>
      <c r="L384" s="49">
        <f>IF(F384-E384&gt;0,1,0)</f>
        <v>0</v>
      </c>
    </row>
    <row r="385" spans="1:12" ht="12.75">
      <c r="A385" s="49">
        <f>IF(A384=12,1,A384+1)</f>
        <v>4</v>
      </c>
      <c r="B385" s="49">
        <f>IF(A384=12,B384+1,B384)</f>
        <v>32</v>
      </c>
      <c r="C385" s="49">
        <f>IF(B385&lt;=$E$5,E384*$B$5/12,0)</f>
        <v>0</v>
      </c>
      <c r="D385" s="49">
        <f>IF(B385&lt;=$E$5,E384*$B$6/12,0)</f>
        <v>0</v>
      </c>
      <c r="E385" s="49">
        <f>IF(B385&lt;=$E$5,E384+C385-D385,0)</f>
        <v>0</v>
      </c>
      <c r="F385" s="49">
        <f>IF(B385&lt;=$E$5,F384+F384*$E$6/12,0)</f>
        <v>0</v>
      </c>
      <c r="G385" s="49">
        <f>IF(A385&lt;12,0,IF(B385=$E$5,1,0))</f>
        <v>0</v>
      </c>
      <c r="I385" s="49">
        <f>IF(G385=1,E385,0)</f>
        <v>0</v>
      </c>
      <c r="J385" s="49">
        <f>IF(G385=1,F385,0)</f>
        <v>0</v>
      </c>
      <c r="L385" s="49">
        <f>IF(F385-E385&gt;0,1,0)</f>
        <v>0</v>
      </c>
    </row>
    <row r="386" spans="1:12" ht="12.75">
      <c r="A386" s="49">
        <f>IF(A385=12,1,A385+1)</f>
        <v>5</v>
      </c>
      <c r="B386" s="49">
        <f>IF(A385=12,B385+1,B385)</f>
        <v>32</v>
      </c>
      <c r="C386" s="49">
        <f>IF(B386&lt;=$E$5,E385*$B$5/12,0)</f>
        <v>0</v>
      </c>
      <c r="D386" s="49">
        <f>IF(B386&lt;=$E$5,E385*$B$6/12,0)</f>
        <v>0</v>
      </c>
      <c r="E386" s="49">
        <f>IF(B386&lt;=$E$5,E385+C386-D386,0)</f>
        <v>0</v>
      </c>
      <c r="F386" s="49">
        <f>IF(B386&lt;=$E$5,F385+F385*$E$6/12,0)</f>
        <v>0</v>
      </c>
      <c r="G386" s="49">
        <f>IF(A386&lt;12,0,IF(B386=$E$5,1,0))</f>
        <v>0</v>
      </c>
      <c r="I386" s="49">
        <f>IF(G386=1,E386,0)</f>
        <v>0</v>
      </c>
      <c r="J386" s="49">
        <f>IF(G386=1,F386,0)</f>
        <v>0</v>
      </c>
      <c r="L386" s="49">
        <f>IF(F386-E386&gt;0,1,0)</f>
        <v>0</v>
      </c>
    </row>
    <row r="387" spans="1:12" ht="12.75">
      <c r="A387" s="49">
        <f>IF(A386=12,1,A386+1)</f>
        <v>6</v>
      </c>
      <c r="B387" s="49">
        <f>IF(A386=12,B386+1,B386)</f>
        <v>32</v>
      </c>
      <c r="C387" s="49">
        <f>IF(B387&lt;=$E$5,E386*$B$5/12,0)</f>
        <v>0</v>
      </c>
      <c r="D387" s="49">
        <f>IF(B387&lt;=$E$5,E386*$B$6/12,0)</f>
        <v>0</v>
      </c>
      <c r="E387" s="49">
        <f>IF(B387&lt;=$E$5,E386+C387-D387,0)</f>
        <v>0</v>
      </c>
      <c r="F387" s="49">
        <f>IF(B387&lt;=$E$5,F386+F386*$E$6/12,0)</f>
        <v>0</v>
      </c>
      <c r="G387" s="49">
        <f>IF(A387&lt;12,0,IF(B387=$E$5,1,0))</f>
        <v>0</v>
      </c>
      <c r="I387" s="49">
        <f>IF(G387=1,E387,0)</f>
        <v>0</v>
      </c>
      <c r="J387" s="49">
        <f>IF(G387=1,F387,0)</f>
        <v>0</v>
      </c>
      <c r="L387" s="49">
        <f>IF(F387-E387&gt;0,1,0)</f>
        <v>0</v>
      </c>
    </row>
    <row r="388" spans="1:12" ht="12.75">
      <c r="A388" s="49">
        <f>IF(A387=12,1,A387+1)</f>
        <v>7</v>
      </c>
      <c r="B388" s="49">
        <f>IF(A387=12,B387+1,B387)</f>
        <v>32</v>
      </c>
      <c r="C388" s="49">
        <f>IF(B388&lt;=$E$5,E387*$B$5/12,0)</f>
        <v>0</v>
      </c>
      <c r="D388" s="49">
        <f>IF(B388&lt;=$E$5,E387*$B$6/12,0)</f>
        <v>0</v>
      </c>
      <c r="E388" s="49">
        <f>IF(B388&lt;=$E$5,E387+C388-D388,0)</f>
        <v>0</v>
      </c>
      <c r="F388" s="49">
        <f>IF(B388&lt;=$E$5,F387+F387*$E$6/12,0)</f>
        <v>0</v>
      </c>
      <c r="G388" s="49">
        <f>IF(A388&lt;12,0,IF(B388=$E$5,1,0))</f>
        <v>0</v>
      </c>
      <c r="I388" s="49">
        <f>IF(G388=1,E388,0)</f>
        <v>0</v>
      </c>
      <c r="J388" s="49">
        <f>IF(G388=1,F388,0)</f>
        <v>0</v>
      </c>
      <c r="L388" s="49">
        <f>IF(F388-E388&gt;0,1,0)</f>
        <v>0</v>
      </c>
    </row>
    <row r="389" spans="1:12" ht="12.75">
      <c r="A389" s="49">
        <f>IF(A388=12,1,A388+1)</f>
        <v>8</v>
      </c>
      <c r="B389" s="49">
        <f>IF(A388=12,B388+1,B388)</f>
        <v>32</v>
      </c>
      <c r="C389" s="49">
        <f>IF(B389&lt;=$E$5,E388*$B$5/12,0)</f>
        <v>0</v>
      </c>
      <c r="D389" s="49">
        <f>IF(B389&lt;=$E$5,E388*$B$6/12,0)</f>
        <v>0</v>
      </c>
      <c r="E389" s="49">
        <f>IF(B389&lt;=$E$5,E388+C389-D389,0)</f>
        <v>0</v>
      </c>
      <c r="F389" s="49">
        <f>IF(B389&lt;=$E$5,F388+F388*$E$6/12,0)</f>
        <v>0</v>
      </c>
      <c r="G389" s="49">
        <f>IF(A389&lt;12,0,IF(B389=$E$5,1,0))</f>
        <v>0</v>
      </c>
      <c r="I389" s="49">
        <f>IF(G389=1,E389,0)</f>
        <v>0</v>
      </c>
      <c r="J389" s="49">
        <f>IF(G389=1,F389,0)</f>
        <v>0</v>
      </c>
      <c r="L389" s="49">
        <f>IF(F389-E389&gt;0,1,0)</f>
        <v>0</v>
      </c>
    </row>
    <row r="390" spans="1:12" ht="12.75">
      <c r="A390" s="49">
        <f>IF(A389=12,1,A389+1)</f>
        <v>9</v>
      </c>
      <c r="B390" s="49">
        <f>IF(A389=12,B389+1,B389)</f>
        <v>32</v>
      </c>
      <c r="C390" s="49">
        <f>IF(B390&lt;=$E$5,E389*$B$5/12,0)</f>
        <v>0</v>
      </c>
      <c r="D390" s="49">
        <f>IF(B390&lt;=$E$5,E389*$B$6/12,0)</f>
        <v>0</v>
      </c>
      <c r="E390" s="49">
        <f>IF(B390&lt;=$E$5,E389+C390-D390,0)</f>
        <v>0</v>
      </c>
      <c r="F390" s="49">
        <f>IF(B390&lt;=$E$5,F389+F389*$E$6/12,0)</f>
        <v>0</v>
      </c>
      <c r="G390" s="49">
        <f>IF(A390&lt;12,0,IF(B390=$E$5,1,0))</f>
        <v>0</v>
      </c>
      <c r="I390" s="49">
        <f>IF(G390=1,E390,0)</f>
        <v>0</v>
      </c>
      <c r="J390" s="49">
        <f>IF(G390=1,F390,0)</f>
        <v>0</v>
      </c>
      <c r="L390" s="49">
        <f>IF(F390-E390&gt;0,1,0)</f>
        <v>0</v>
      </c>
    </row>
    <row r="391" spans="1:12" ht="12.75">
      <c r="A391" s="49">
        <f>IF(A390=12,1,A390+1)</f>
        <v>10</v>
      </c>
      <c r="B391" s="49">
        <f>IF(A390=12,B390+1,B390)</f>
        <v>32</v>
      </c>
      <c r="C391" s="49">
        <f>IF(B391&lt;=$E$5,E390*$B$5/12,0)</f>
        <v>0</v>
      </c>
      <c r="D391" s="49">
        <f>IF(B391&lt;=$E$5,E390*$B$6/12,0)</f>
        <v>0</v>
      </c>
      <c r="E391" s="49">
        <f>IF(B391&lt;=$E$5,E390+C391-D391,0)</f>
        <v>0</v>
      </c>
      <c r="F391" s="49">
        <f>IF(B391&lt;=$E$5,F390+F390*$E$6/12,0)</f>
        <v>0</v>
      </c>
      <c r="G391" s="49">
        <f>IF(A391&lt;12,0,IF(B391=$E$5,1,0))</f>
        <v>0</v>
      </c>
      <c r="I391" s="49">
        <f>IF(G391=1,E391,0)</f>
        <v>0</v>
      </c>
      <c r="J391" s="49">
        <f>IF(G391=1,F391,0)</f>
        <v>0</v>
      </c>
      <c r="L391" s="49">
        <f>IF(F391-E391&gt;0,1,0)</f>
        <v>0</v>
      </c>
    </row>
    <row r="392" spans="1:12" ht="12.75">
      <c r="A392" s="49">
        <f>IF(A391=12,1,A391+1)</f>
        <v>11</v>
      </c>
      <c r="B392" s="49">
        <f>IF(A391=12,B391+1,B391)</f>
        <v>32</v>
      </c>
      <c r="C392" s="49">
        <f>IF(B392&lt;=$E$5,E391*$B$5/12,0)</f>
        <v>0</v>
      </c>
      <c r="D392" s="49">
        <f>IF(B392&lt;=$E$5,E391*$B$6/12,0)</f>
        <v>0</v>
      </c>
      <c r="E392" s="49">
        <f>IF(B392&lt;=$E$5,E391+C392-D392,0)</f>
        <v>0</v>
      </c>
      <c r="F392" s="49">
        <f>IF(B392&lt;=$E$5,F391+F391*$E$6/12,0)</f>
        <v>0</v>
      </c>
      <c r="G392" s="49">
        <f>IF(A392&lt;12,0,IF(B392=$E$5,1,0))</f>
        <v>0</v>
      </c>
      <c r="I392" s="49">
        <f>IF(G392=1,E392,0)</f>
        <v>0</v>
      </c>
      <c r="J392" s="49">
        <f>IF(G392=1,F392,0)</f>
        <v>0</v>
      </c>
      <c r="L392" s="49">
        <f>IF(F392-E392&gt;0,1,0)</f>
        <v>0</v>
      </c>
    </row>
    <row r="393" spans="1:12" ht="12.75">
      <c r="A393" s="49">
        <f>IF(A392=12,1,A392+1)</f>
        <v>12</v>
      </c>
      <c r="B393" s="49">
        <f>IF(A392=12,B392+1,B392)</f>
        <v>32</v>
      </c>
      <c r="C393" s="49">
        <f>IF(B393&lt;=$E$5,E392*$B$5/12,0)</f>
        <v>0</v>
      </c>
      <c r="D393" s="49">
        <f>IF(B393&lt;=$E$5,E392*$B$6/12,0)</f>
        <v>0</v>
      </c>
      <c r="E393" s="49">
        <f>IF(B393&lt;=$E$5,E392+C393-D393,0)</f>
        <v>0</v>
      </c>
      <c r="F393" s="49">
        <f>IF(B393&lt;=$E$5,F392+F392*$E$6/12,0)</f>
        <v>0</v>
      </c>
      <c r="G393" s="49">
        <f>IF(A393&lt;12,0,IF(B393=$E$5,1,0))</f>
        <v>0</v>
      </c>
      <c r="I393" s="49">
        <f>IF(G393=1,E393,0)</f>
        <v>0</v>
      </c>
      <c r="J393" s="49">
        <f>IF(G393=1,F393,0)</f>
        <v>0</v>
      </c>
      <c r="L393" s="49">
        <f>IF(F393-E393&gt;0,1,0)</f>
        <v>0</v>
      </c>
    </row>
    <row r="394" spans="1:12" ht="12.75">
      <c r="A394" s="49">
        <f>IF(A393=12,1,A393+1)</f>
        <v>1</v>
      </c>
      <c r="B394" s="49">
        <f>IF(A393=12,B393+1,B393)</f>
        <v>33</v>
      </c>
      <c r="C394" s="49">
        <f>IF(B394&lt;=$E$5,E393*$B$5/12,0)</f>
        <v>0</v>
      </c>
      <c r="D394" s="49">
        <f>IF(B394&lt;=$E$5,E393*$B$6/12,0)</f>
        <v>0</v>
      </c>
      <c r="E394" s="49">
        <f>IF(B394&lt;=$E$5,E393+C394-D394,0)</f>
        <v>0</v>
      </c>
      <c r="F394" s="49">
        <f>IF(B394&lt;=$E$5,F393+F393*$E$6/12,0)</f>
        <v>0</v>
      </c>
      <c r="G394" s="49">
        <f>IF(A394&lt;12,0,IF(B394=$E$5,1,0))</f>
        <v>0</v>
      </c>
      <c r="I394" s="49">
        <f>IF(G394=1,E394,0)</f>
        <v>0</v>
      </c>
      <c r="J394" s="49">
        <f>IF(G394=1,F394,0)</f>
        <v>0</v>
      </c>
      <c r="L394" s="49">
        <f>IF(F394-E394&gt;0,1,0)</f>
        <v>0</v>
      </c>
    </row>
    <row r="395" spans="1:12" ht="12.75">
      <c r="A395" s="49">
        <f>IF(A394=12,1,A394+1)</f>
        <v>2</v>
      </c>
      <c r="B395" s="49">
        <f>IF(A394=12,B394+1,B394)</f>
        <v>33</v>
      </c>
      <c r="C395" s="49">
        <f>IF(B395&lt;=$E$5,E394*$B$5/12,0)</f>
        <v>0</v>
      </c>
      <c r="D395" s="49">
        <f>IF(B395&lt;=$E$5,E394*$B$6/12,0)</f>
        <v>0</v>
      </c>
      <c r="E395" s="49">
        <f>IF(B395&lt;=$E$5,E394+C395-D395,0)</f>
        <v>0</v>
      </c>
      <c r="F395" s="49">
        <f>IF(B395&lt;=$E$5,F394+F394*$E$6/12,0)</f>
        <v>0</v>
      </c>
      <c r="G395" s="49">
        <f>IF(A395&lt;12,0,IF(B395=$E$5,1,0))</f>
        <v>0</v>
      </c>
      <c r="I395" s="49">
        <f>IF(G395=1,E395,0)</f>
        <v>0</v>
      </c>
      <c r="J395" s="49">
        <f>IF(G395=1,F395,0)</f>
        <v>0</v>
      </c>
      <c r="L395" s="49">
        <f>IF(F395-E395&gt;0,1,0)</f>
        <v>0</v>
      </c>
    </row>
    <row r="396" spans="1:12" ht="12.75">
      <c r="A396" s="49">
        <f>IF(A395=12,1,A395+1)</f>
        <v>3</v>
      </c>
      <c r="B396" s="49">
        <f>IF(A395=12,B395+1,B395)</f>
        <v>33</v>
      </c>
      <c r="C396" s="49">
        <f>IF(B396&lt;=$E$5,E395*$B$5/12,0)</f>
        <v>0</v>
      </c>
      <c r="D396" s="49">
        <f>IF(B396&lt;=$E$5,E395*$B$6/12,0)</f>
        <v>0</v>
      </c>
      <c r="E396" s="49">
        <f>IF(B396&lt;=$E$5,E395+C396-D396,0)</f>
        <v>0</v>
      </c>
      <c r="F396" s="49">
        <f>IF(B396&lt;=$E$5,F395+F395*$E$6/12,0)</f>
        <v>0</v>
      </c>
      <c r="G396" s="49">
        <f>IF(A396&lt;12,0,IF(B396=$E$5,1,0))</f>
        <v>0</v>
      </c>
      <c r="I396" s="49">
        <f>IF(G396=1,E396,0)</f>
        <v>0</v>
      </c>
      <c r="J396" s="49">
        <f>IF(G396=1,F396,0)</f>
        <v>0</v>
      </c>
      <c r="L396" s="49">
        <f>IF(F396-E396&gt;0,1,0)</f>
        <v>0</v>
      </c>
    </row>
    <row r="397" spans="1:12" ht="12.75">
      <c r="A397" s="49">
        <f>IF(A396=12,1,A396+1)</f>
        <v>4</v>
      </c>
      <c r="B397" s="49">
        <f>IF(A396=12,B396+1,B396)</f>
        <v>33</v>
      </c>
      <c r="C397" s="49">
        <f>IF(B397&lt;=$E$5,E396*$B$5/12,0)</f>
        <v>0</v>
      </c>
      <c r="D397" s="49">
        <f>IF(B397&lt;=$E$5,E396*$B$6/12,0)</f>
        <v>0</v>
      </c>
      <c r="E397" s="49">
        <f>IF(B397&lt;=$E$5,E396+C397-D397,0)</f>
        <v>0</v>
      </c>
      <c r="F397" s="49">
        <f>IF(B397&lt;=$E$5,F396+F396*$E$6/12,0)</f>
        <v>0</v>
      </c>
      <c r="G397" s="49">
        <f>IF(A397&lt;12,0,IF(B397=$E$5,1,0))</f>
        <v>0</v>
      </c>
      <c r="I397" s="49">
        <f>IF(G397=1,E397,0)</f>
        <v>0</v>
      </c>
      <c r="J397" s="49">
        <f>IF(G397=1,F397,0)</f>
        <v>0</v>
      </c>
      <c r="L397" s="49">
        <f>IF(F397-E397&gt;0,1,0)</f>
        <v>0</v>
      </c>
    </row>
    <row r="398" spans="1:12" ht="12.75">
      <c r="A398" s="49">
        <f>IF(A397=12,1,A397+1)</f>
        <v>5</v>
      </c>
      <c r="B398" s="49">
        <f>IF(A397=12,B397+1,B397)</f>
        <v>33</v>
      </c>
      <c r="C398" s="49">
        <f>IF(B398&lt;=$E$5,E397*$B$5/12,0)</f>
        <v>0</v>
      </c>
      <c r="D398" s="49">
        <f>IF(B398&lt;=$E$5,E397*$B$6/12,0)</f>
        <v>0</v>
      </c>
      <c r="E398" s="49">
        <f>IF(B398&lt;=$E$5,E397+C398-D398,0)</f>
        <v>0</v>
      </c>
      <c r="F398" s="49">
        <f>IF(B398&lt;=$E$5,F397+F397*$E$6/12,0)</f>
        <v>0</v>
      </c>
      <c r="G398" s="49">
        <f>IF(A398&lt;12,0,IF(B398=$E$5,1,0))</f>
        <v>0</v>
      </c>
      <c r="I398" s="49">
        <f>IF(G398=1,E398,0)</f>
        <v>0</v>
      </c>
      <c r="J398" s="49">
        <f>IF(G398=1,F398,0)</f>
        <v>0</v>
      </c>
      <c r="L398" s="49">
        <f>IF(F398-E398&gt;0,1,0)</f>
        <v>0</v>
      </c>
    </row>
    <row r="399" spans="1:12" ht="12.75">
      <c r="A399" s="49">
        <f>IF(A398=12,1,A398+1)</f>
        <v>6</v>
      </c>
      <c r="B399" s="49">
        <f>IF(A398=12,B398+1,B398)</f>
        <v>33</v>
      </c>
      <c r="C399" s="49">
        <f>IF(B399&lt;=$E$5,E398*$B$5/12,0)</f>
        <v>0</v>
      </c>
      <c r="D399" s="49">
        <f>IF(B399&lt;=$E$5,E398*$B$6/12,0)</f>
        <v>0</v>
      </c>
      <c r="E399" s="49">
        <f>IF(B399&lt;=$E$5,E398+C399-D399,0)</f>
        <v>0</v>
      </c>
      <c r="F399" s="49">
        <f>IF(B399&lt;=$E$5,F398+F398*$E$6/12,0)</f>
        <v>0</v>
      </c>
      <c r="G399" s="49">
        <f>IF(A399&lt;12,0,IF(B399=$E$5,1,0))</f>
        <v>0</v>
      </c>
      <c r="I399" s="49">
        <f>IF(G399=1,E399,0)</f>
        <v>0</v>
      </c>
      <c r="J399" s="49">
        <f>IF(G399=1,F399,0)</f>
        <v>0</v>
      </c>
      <c r="L399" s="49">
        <f>IF(F399-E399&gt;0,1,0)</f>
        <v>0</v>
      </c>
    </row>
    <row r="400" spans="1:12" ht="12.75">
      <c r="A400" s="49">
        <f>IF(A399=12,1,A399+1)</f>
        <v>7</v>
      </c>
      <c r="B400" s="49">
        <f>IF(A399=12,B399+1,B399)</f>
        <v>33</v>
      </c>
      <c r="C400" s="49">
        <f>IF(B400&lt;=$E$5,E399*$B$5/12,0)</f>
        <v>0</v>
      </c>
      <c r="D400" s="49">
        <f>IF(B400&lt;=$E$5,E399*$B$6/12,0)</f>
        <v>0</v>
      </c>
      <c r="E400" s="49">
        <f>IF(B400&lt;=$E$5,E399+C400-D400,0)</f>
        <v>0</v>
      </c>
      <c r="F400" s="49">
        <f>IF(B400&lt;=$E$5,F399+F399*$E$6/12,0)</f>
        <v>0</v>
      </c>
      <c r="G400" s="49">
        <f>IF(A400&lt;12,0,IF(B400=$E$5,1,0))</f>
        <v>0</v>
      </c>
      <c r="I400" s="49">
        <f>IF(G400=1,E400,0)</f>
        <v>0</v>
      </c>
      <c r="J400" s="49">
        <f>IF(G400=1,F400,0)</f>
        <v>0</v>
      </c>
      <c r="L400" s="49">
        <f>IF(F400-E400&gt;0,1,0)</f>
        <v>0</v>
      </c>
    </row>
    <row r="401" spans="1:12" ht="12.75">
      <c r="A401" s="49">
        <f>IF(A400=12,1,A400+1)</f>
        <v>8</v>
      </c>
      <c r="B401" s="49">
        <f>IF(A400=12,B400+1,B400)</f>
        <v>33</v>
      </c>
      <c r="C401" s="49">
        <f>IF(B401&lt;=$E$5,E400*$B$5/12,0)</f>
        <v>0</v>
      </c>
      <c r="D401" s="49">
        <f>IF(B401&lt;=$E$5,E400*$B$6/12,0)</f>
        <v>0</v>
      </c>
      <c r="E401" s="49">
        <f>IF(B401&lt;=$E$5,E400+C401-D401,0)</f>
        <v>0</v>
      </c>
      <c r="F401" s="49">
        <f>IF(B401&lt;=$E$5,F400+F400*$E$6/12,0)</f>
        <v>0</v>
      </c>
      <c r="G401" s="49">
        <f>IF(A401&lt;12,0,IF(B401=$E$5,1,0))</f>
        <v>0</v>
      </c>
      <c r="I401" s="49">
        <f>IF(G401=1,E401,0)</f>
        <v>0</v>
      </c>
      <c r="J401" s="49">
        <f>IF(G401=1,F401,0)</f>
        <v>0</v>
      </c>
      <c r="L401" s="49">
        <f>IF(F401-E401&gt;0,1,0)</f>
        <v>0</v>
      </c>
    </row>
    <row r="402" spans="1:12" ht="12.75">
      <c r="A402" s="49">
        <f>IF(A401=12,1,A401+1)</f>
        <v>9</v>
      </c>
      <c r="B402" s="49">
        <f>IF(A401=12,B401+1,B401)</f>
        <v>33</v>
      </c>
      <c r="C402" s="49">
        <f>IF(B402&lt;=$E$5,E401*$B$5/12,0)</f>
        <v>0</v>
      </c>
      <c r="D402" s="49">
        <f>IF(B402&lt;=$E$5,E401*$B$6/12,0)</f>
        <v>0</v>
      </c>
      <c r="E402" s="49">
        <f>IF(B402&lt;=$E$5,E401+C402-D402,0)</f>
        <v>0</v>
      </c>
      <c r="F402" s="49">
        <f>IF(B402&lt;=$E$5,F401+F401*$E$6/12,0)</f>
        <v>0</v>
      </c>
      <c r="G402" s="49">
        <f>IF(A402&lt;12,0,IF(B402=$E$5,1,0))</f>
        <v>0</v>
      </c>
      <c r="I402" s="49">
        <f>IF(G402=1,E402,0)</f>
        <v>0</v>
      </c>
      <c r="J402" s="49">
        <f>IF(G402=1,F402,0)</f>
        <v>0</v>
      </c>
      <c r="L402" s="49">
        <f>IF(F402-E402&gt;0,1,0)</f>
        <v>0</v>
      </c>
    </row>
    <row r="403" spans="1:12" ht="12.75">
      <c r="A403" s="49">
        <f>IF(A402=12,1,A402+1)</f>
        <v>10</v>
      </c>
      <c r="B403" s="49">
        <f>IF(A402=12,B402+1,B402)</f>
        <v>33</v>
      </c>
      <c r="C403" s="49">
        <f>IF(B403&lt;=$E$5,E402*$B$5/12,0)</f>
        <v>0</v>
      </c>
      <c r="D403" s="49">
        <f>IF(B403&lt;=$E$5,E402*$B$6/12,0)</f>
        <v>0</v>
      </c>
      <c r="E403" s="49">
        <f>IF(B403&lt;=$E$5,E402+C403-D403,0)</f>
        <v>0</v>
      </c>
      <c r="F403" s="49">
        <f>IF(B403&lt;=$E$5,F402+F402*$E$6/12,0)</f>
        <v>0</v>
      </c>
      <c r="G403" s="49">
        <f>IF(A403&lt;12,0,IF(B403=$E$5,1,0))</f>
        <v>0</v>
      </c>
      <c r="I403" s="49">
        <f>IF(G403=1,E403,0)</f>
        <v>0</v>
      </c>
      <c r="J403" s="49">
        <f>IF(G403=1,F403,0)</f>
        <v>0</v>
      </c>
      <c r="L403" s="49">
        <f>IF(F403-E403&gt;0,1,0)</f>
        <v>0</v>
      </c>
    </row>
    <row r="404" spans="1:12" ht="12.75">
      <c r="A404" s="49">
        <f>IF(A403=12,1,A403+1)</f>
        <v>11</v>
      </c>
      <c r="B404" s="49">
        <f>IF(A403=12,B403+1,B403)</f>
        <v>33</v>
      </c>
      <c r="C404" s="49">
        <f>IF(B404&lt;=$E$5,E403*$B$5/12,0)</f>
        <v>0</v>
      </c>
      <c r="D404" s="49">
        <f>IF(B404&lt;=$E$5,E403*$B$6/12,0)</f>
        <v>0</v>
      </c>
      <c r="E404" s="49">
        <f>IF(B404&lt;=$E$5,E403+C404-D404,0)</f>
        <v>0</v>
      </c>
      <c r="F404" s="49">
        <f>IF(B404&lt;=$E$5,F403+F403*$E$6/12,0)</f>
        <v>0</v>
      </c>
      <c r="G404" s="49">
        <f>IF(A404&lt;12,0,IF(B404=$E$5,1,0))</f>
        <v>0</v>
      </c>
      <c r="I404" s="49">
        <f>IF(G404=1,E404,0)</f>
        <v>0</v>
      </c>
      <c r="J404" s="49">
        <f>IF(G404=1,F404,0)</f>
        <v>0</v>
      </c>
      <c r="L404" s="49">
        <f>IF(F404-E404&gt;0,1,0)</f>
        <v>0</v>
      </c>
    </row>
    <row r="405" spans="1:12" ht="12.75">
      <c r="A405" s="49">
        <f>IF(A404=12,1,A404+1)</f>
        <v>12</v>
      </c>
      <c r="B405" s="49">
        <f>IF(A404=12,B404+1,B404)</f>
        <v>33</v>
      </c>
      <c r="C405" s="49">
        <f>IF(B405&lt;=$E$5,E404*$B$5/12,0)</f>
        <v>0</v>
      </c>
      <c r="D405" s="49">
        <f>IF(B405&lt;=$E$5,E404*$B$6/12,0)</f>
        <v>0</v>
      </c>
      <c r="E405" s="49">
        <f>IF(B405&lt;=$E$5,E404+C405-D405,0)</f>
        <v>0</v>
      </c>
      <c r="F405" s="49">
        <f>IF(B405&lt;=$E$5,F404+F404*$E$6/12,0)</f>
        <v>0</v>
      </c>
      <c r="G405" s="49">
        <f>IF(A405&lt;12,0,IF(B405=$E$5,1,0))</f>
        <v>0</v>
      </c>
      <c r="I405" s="49">
        <f>IF(G405=1,E405,0)</f>
        <v>0</v>
      </c>
      <c r="J405" s="49">
        <f>IF(G405=1,F405,0)</f>
        <v>0</v>
      </c>
      <c r="L405" s="49">
        <f>IF(F405-E405&gt;0,1,0)</f>
        <v>0</v>
      </c>
    </row>
    <row r="406" spans="1:12" ht="12.75">
      <c r="A406" s="49">
        <f>IF(A405=12,1,A405+1)</f>
        <v>1</v>
      </c>
      <c r="B406" s="49">
        <f>IF(A405=12,B405+1,B405)</f>
        <v>34</v>
      </c>
      <c r="C406" s="49">
        <f>IF(B406&lt;=$E$5,E405*$B$5/12,0)</f>
        <v>0</v>
      </c>
      <c r="D406" s="49">
        <f>IF(B406&lt;=$E$5,E405*$B$6/12,0)</f>
        <v>0</v>
      </c>
      <c r="E406" s="49">
        <f>IF(B406&lt;=$E$5,E405+C406-D406,0)</f>
        <v>0</v>
      </c>
      <c r="F406" s="49">
        <f>IF(B406&lt;=$E$5,F405+F405*$E$6/12,0)</f>
        <v>0</v>
      </c>
      <c r="G406" s="49">
        <f>IF(A406&lt;12,0,IF(B406=$E$5,1,0))</f>
        <v>0</v>
      </c>
      <c r="I406" s="49">
        <f>IF(G406=1,E406,0)</f>
        <v>0</v>
      </c>
      <c r="J406" s="49">
        <f>IF(G406=1,F406,0)</f>
        <v>0</v>
      </c>
      <c r="L406" s="49">
        <f>IF(F406-E406&gt;0,1,0)</f>
        <v>0</v>
      </c>
    </row>
    <row r="407" spans="1:12" ht="12.75">
      <c r="A407" s="49">
        <f>IF(A406=12,1,A406+1)</f>
        <v>2</v>
      </c>
      <c r="B407" s="49">
        <f>IF(A406=12,B406+1,B406)</f>
        <v>34</v>
      </c>
      <c r="C407" s="49">
        <f>IF(B407&lt;=$E$5,E406*$B$5/12,0)</f>
        <v>0</v>
      </c>
      <c r="D407" s="49">
        <f>IF(B407&lt;=$E$5,E406*$B$6/12,0)</f>
        <v>0</v>
      </c>
      <c r="E407" s="49">
        <f>IF(B407&lt;=$E$5,E406+C407-D407,0)</f>
        <v>0</v>
      </c>
      <c r="F407" s="49">
        <f>IF(B407&lt;=$E$5,F406+F406*$E$6/12,0)</f>
        <v>0</v>
      </c>
      <c r="G407" s="49">
        <f>IF(A407&lt;12,0,IF(B407=$E$5,1,0))</f>
        <v>0</v>
      </c>
      <c r="I407" s="49">
        <f>IF(G407=1,E407,0)</f>
        <v>0</v>
      </c>
      <c r="J407" s="49">
        <f>IF(G407=1,F407,0)</f>
        <v>0</v>
      </c>
      <c r="L407" s="49">
        <f>IF(F407-E407&gt;0,1,0)</f>
        <v>0</v>
      </c>
    </row>
    <row r="408" spans="1:12" ht="12.75">
      <c r="A408" s="49">
        <f>IF(A407=12,1,A407+1)</f>
        <v>3</v>
      </c>
      <c r="B408" s="49">
        <f>IF(A407=12,B407+1,B407)</f>
        <v>34</v>
      </c>
      <c r="C408" s="49">
        <f>IF(B408&lt;=$E$5,E407*$B$5/12,0)</f>
        <v>0</v>
      </c>
      <c r="D408" s="49">
        <f>IF(B408&lt;=$E$5,E407*$B$6/12,0)</f>
        <v>0</v>
      </c>
      <c r="E408" s="49">
        <f>IF(B408&lt;=$E$5,E407+C408-D408,0)</f>
        <v>0</v>
      </c>
      <c r="F408" s="49">
        <f>IF(B408&lt;=$E$5,F407+F407*$E$6/12,0)</f>
        <v>0</v>
      </c>
      <c r="G408" s="49">
        <f>IF(A408&lt;12,0,IF(B408=$E$5,1,0))</f>
        <v>0</v>
      </c>
      <c r="I408" s="49">
        <f>IF(G408=1,E408,0)</f>
        <v>0</v>
      </c>
      <c r="J408" s="49">
        <f>IF(G408=1,F408,0)</f>
        <v>0</v>
      </c>
      <c r="L408" s="49">
        <f>IF(F408-E408&gt;0,1,0)</f>
        <v>0</v>
      </c>
    </row>
    <row r="409" spans="1:12" ht="12.75">
      <c r="A409" s="49">
        <f>IF(A408=12,1,A408+1)</f>
        <v>4</v>
      </c>
      <c r="B409" s="49">
        <f>IF(A408=12,B408+1,B408)</f>
        <v>34</v>
      </c>
      <c r="C409" s="49">
        <f>IF(B409&lt;=$E$5,E408*$B$5/12,0)</f>
        <v>0</v>
      </c>
      <c r="D409" s="49">
        <f>IF(B409&lt;=$E$5,E408*$B$6/12,0)</f>
        <v>0</v>
      </c>
      <c r="E409" s="49">
        <f>IF(B409&lt;=$E$5,E408+C409-D409,0)</f>
        <v>0</v>
      </c>
      <c r="F409" s="49">
        <f>IF(B409&lt;=$E$5,F408+F408*$E$6/12,0)</f>
        <v>0</v>
      </c>
      <c r="G409" s="49">
        <f>IF(A409&lt;12,0,IF(B409=$E$5,1,0))</f>
        <v>0</v>
      </c>
      <c r="I409" s="49">
        <f>IF(G409=1,E409,0)</f>
        <v>0</v>
      </c>
      <c r="J409" s="49">
        <f>IF(G409=1,F409,0)</f>
        <v>0</v>
      </c>
      <c r="L409" s="49">
        <f>IF(F409-E409&gt;0,1,0)</f>
        <v>0</v>
      </c>
    </row>
    <row r="410" spans="1:12" ht="12.75">
      <c r="A410" s="49">
        <f>IF(A409=12,1,A409+1)</f>
        <v>5</v>
      </c>
      <c r="B410" s="49">
        <f>IF(A409=12,B409+1,B409)</f>
        <v>34</v>
      </c>
      <c r="C410" s="49">
        <f>IF(B410&lt;=$E$5,E409*$B$5/12,0)</f>
        <v>0</v>
      </c>
      <c r="D410" s="49">
        <f>IF(B410&lt;=$E$5,E409*$B$6/12,0)</f>
        <v>0</v>
      </c>
      <c r="E410" s="49">
        <f>IF(B410&lt;=$E$5,E409+C410-D410,0)</f>
        <v>0</v>
      </c>
      <c r="F410" s="49">
        <f>IF(B410&lt;=$E$5,F409+F409*$E$6/12,0)</f>
        <v>0</v>
      </c>
      <c r="G410" s="49">
        <f>IF(A410&lt;12,0,IF(B410=$E$5,1,0))</f>
        <v>0</v>
      </c>
      <c r="I410" s="49">
        <f>IF(G410=1,E410,0)</f>
        <v>0</v>
      </c>
      <c r="J410" s="49">
        <f>IF(G410=1,F410,0)</f>
        <v>0</v>
      </c>
      <c r="L410" s="49">
        <f>IF(F410-E410&gt;0,1,0)</f>
        <v>0</v>
      </c>
    </row>
    <row r="411" spans="1:12" ht="12.75">
      <c r="A411" s="49">
        <f>IF(A410=12,1,A410+1)</f>
        <v>6</v>
      </c>
      <c r="B411" s="49">
        <f>IF(A410=12,B410+1,B410)</f>
        <v>34</v>
      </c>
      <c r="C411" s="49">
        <f>IF(B411&lt;=$E$5,E410*$B$5/12,0)</f>
        <v>0</v>
      </c>
      <c r="D411" s="49">
        <f>IF(B411&lt;=$E$5,E410*$B$6/12,0)</f>
        <v>0</v>
      </c>
      <c r="E411" s="49">
        <f>IF(B411&lt;=$E$5,E410+C411-D411,0)</f>
        <v>0</v>
      </c>
      <c r="F411" s="49">
        <f>IF(B411&lt;=$E$5,F410+F410*$E$6/12,0)</f>
        <v>0</v>
      </c>
      <c r="G411" s="49">
        <f>IF(A411&lt;12,0,IF(B411=$E$5,1,0))</f>
        <v>0</v>
      </c>
      <c r="I411" s="49">
        <f>IF(G411=1,E411,0)</f>
        <v>0</v>
      </c>
      <c r="J411" s="49">
        <f>IF(G411=1,F411,0)</f>
        <v>0</v>
      </c>
      <c r="L411" s="49">
        <f>IF(F411-E411&gt;0,1,0)</f>
        <v>0</v>
      </c>
    </row>
    <row r="412" spans="1:12" ht="12.75">
      <c r="A412" s="49">
        <f>IF(A411=12,1,A411+1)</f>
        <v>7</v>
      </c>
      <c r="B412" s="49">
        <f>IF(A411=12,B411+1,B411)</f>
        <v>34</v>
      </c>
      <c r="C412" s="49">
        <f>IF(B412&lt;=$E$5,E411*$B$5/12,0)</f>
        <v>0</v>
      </c>
      <c r="D412" s="49">
        <f>IF(B412&lt;=$E$5,E411*$B$6/12,0)</f>
        <v>0</v>
      </c>
      <c r="E412" s="49">
        <f>IF(B412&lt;=$E$5,E411+C412-D412,0)</f>
        <v>0</v>
      </c>
      <c r="F412" s="49">
        <f>IF(B412&lt;=$E$5,F411+F411*$E$6/12,0)</f>
        <v>0</v>
      </c>
      <c r="G412" s="49">
        <f>IF(A412&lt;12,0,IF(B412=$E$5,1,0))</f>
        <v>0</v>
      </c>
      <c r="I412" s="49">
        <f>IF(G412=1,E412,0)</f>
        <v>0</v>
      </c>
      <c r="J412" s="49">
        <f>IF(G412=1,F412,0)</f>
        <v>0</v>
      </c>
      <c r="L412" s="49">
        <f>IF(F412-E412&gt;0,1,0)</f>
        <v>0</v>
      </c>
    </row>
    <row r="413" spans="1:12" ht="12.75">
      <c r="A413" s="49">
        <f>IF(A412=12,1,A412+1)</f>
        <v>8</v>
      </c>
      <c r="B413" s="49">
        <f>IF(A412=12,B412+1,B412)</f>
        <v>34</v>
      </c>
      <c r="C413" s="49">
        <f>IF(B413&lt;=$E$5,E412*$B$5/12,0)</f>
        <v>0</v>
      </c>
      <c r="D413" s="49">
        <f>IF(B413&lt;=$E$5,E412*$B$6/12,0)</f>
        <v>0</v>
      </c>
      <c r="E413" s="49">
        <f>IF(B413&lt;=$E$5,E412+C413-D413,0)</f>
        <v>0</v>
      </c>
      <c r="F413" s="49">
        <f>IF(B413&lt;=$E$5,F412+F412*$E$6/12,0)</f>
        <v>0</v>
      </c>
      <c r="G413" s="49">
        <f>IF(A413&lt;12,0,IF(B413=$E$5,1,0))</f>
        <v>0</v>
      </c>
      <c r="I413" s="49">
        <f>IF(G413=1,E413,0)</f>
        <v>0</v>
      </c>
      <c r="J413" s="49">
        <f>IF(G413=1,F413,0)</f>
        <v>0</v>
      </c>
      <c r="L413" s="49">
        <f>IF(F413-E413&gt;0,1,0)</f>
        <v>0</v>
      </c>
    </row>
    <row r="414" spans="1:12" ht="12.75">
      <c r="A414" s="49">
        <f>IF(A413=12,1,A413+1)</f>
        <v>9</v>
      </c>
      <c r="B414" s="49">
        <f>IF(A413=12,B413+1,B413)</f>
        <v>34</v>
      </c>
      <c r="C414" s="49">
        <f>IF(B414&lt;=$E$5,E413*$B$5/12,0)</f>
        <v>0</v>
      </c>
      <c r="D414" s="49">
        <f>IF(B414&lt;=$E$5,E413*$B$6/12,0)</f>
        <v>0</v>
      </c>
      <c r="E414" s="49">
        <f>IF(B414&lt;=$E$5,E413+C414-D414,0)</f>
        <v>0</v>
      </c>
      <c r="F414" s="49">
        <f>IF(B414&lt;=$E$5,F413+F413*$E$6/12,0)</f>
        <v>0</v>
      </c>
      <c r="G414" s="49">
        <f>IF(A414&lt;12,0,IF(B414=$E$5,1,0))</f>
        <v>0</v>
      </c>
      <c r="I414" s="49">
        <f>IF(G414=1,E414,0)</f>
        <v>0</v>
      </c>
      <c r="J414" s="49">
        <f>IF(G414=1,F414,0)</f>
        <v>0</v>
      </c>
      <c r="L414" s="49">
        <f>IF(F414-E414&gt;0,1,0)</f>
        <v>0</v>
      </c>
    </row>
    <row r="415" spans="1:12" ht="12.75">
      <c r="A415" s="49">
        <f>IF(A414=12,1,A414+1)</f>
        <v>10</v>
      </c>
      <c r="B415" s="49">
        <f>IF(A414=12,B414+1,B414)</f>
        <v>34</v>
      </c>
      <c r="C415" s="49">
        <f>IF(B415&lt;=$E$5,E414*$B$5/12,0)</f>
        <v>0</v>
      </c>
      <c r="D415" s="49">
        <f>IF(B415&lt;=$E$5,E414*$B$6/12,0)</f>
        <v>0</v>
      </c>
      <c r="E415" s="49">
        <f>IF(B415&lt;=$E$5,E414+C415-D415,0)</f>
        <v>0</v>
      </c>
      <c r="F415" s="49">
        <f>IF(B415&lt;=$E$5,F414+F414*$E$6/12,0)</f>
        <v>0</v>
      </c>
      <c r="G415" s="49">
        <f>IF(A415&lt;12,0,IF(B415=$E$5,1,0))</f>
        <v>0</v>
      </c>
      <c r="I415" s="49">
        <f>IF(G415=1,E415,0)</f>
        <v>0</v>
      </c>
      <c r="J415" s="49">
        <f>IF(G415=1,F415,0)</f>
        <v>0</v>
      </c>
      <c r="L415" s="49">
        <f>IF(F415-E415&gt;0,1,0)</f>
        <v>0</v>
      </c>
    </row>
    <row r="416" spans="1:12" ht="12.75">
      <c r="A416" s="49">
        <f>IF(A415=12,1,A415+1)</f>
        <v>11</v>
      </c>
      <c r="B416" s="49">
        <f>IF(A415=12,B415+1,B415)</f>
        <v>34</v>
      </c>
      <c r="C416" s="49">
        <f>IF(B416&lt;=$E$5,E415*$B$5/12,0)</f>
        <v>0</v>
      </c>
      <c r="D416" s="49">
        <f>IF(B416&lt;=$E$5,E415*$B$6/12,0)</f>
        <v>0</v>
      </c>
      <c r="E416" s="49">
        <f>IF(B416&lt;=$E$5,E415+C416-D416,0)</f>
        <v>0</v>
      </c>
      <c r="F416" s="49">
        <f>IF(B416&lt;=$E$5,F415+F415*$E$6/12,0)</f>
        <v>0</v>
      </c>
      <c r="G416" s="49">
        <f>IF(A416&lt;12,0,IF(B416=$E$5,1,0))</f>
        <v>0</v>
      </c>
      <c r="I416" s="49">
        <f>IF(G416=1,E416,0)</f>
        <v>0</v>
      </c>
      <c r="J416" s="49">
        <f>IF(G416=1,F416,0)</f>
        <v>0</v>
      </c>
      <c r="L416" s="49">
        <f>IF(F416-E416&gt;0,1,0)</f>
        <v>0</v>
      </c>
    </row>
    <row r="417" spans="1:12" ht="12.75">
      <c r="A417" s="49">
        <f>IF(A416=12,1,A416+1)</f>
        <v>12</v>
      </c>
      <c r="B417" s="49">
        <f>IF(A416=12,B416+1,B416)</f>
        <v>34</v>
      </c>
      <c r="C417" s="49">
        <f>IF(B417&lt;=$E$5,E416*$B$5/12,0)</f>
        <v>0</v>
      </c>
      <c r="D417" s="49">
        <f>IF(B417&lt;=$E$5,E416*$B$6/12,0)</f>
        <v>0</v>
      </c>
      <c r="E417" s="49">
        <f>IF(B417&lt;=$E$5,E416+C417-D417,0)</f>
        <v>0</v>
      </c>
      <c r="F417" s="49">
        <f>IF(B417&lt;=$E$5,F416+F416*$E$6/12,0)</f>
        <v>0</v>
      </c>
      <c r="G417" s="49">
        <f>IF(A417&lt;12,0,IF(B417=$E$5,1,0))</f>
        <v>0</v>
      </c>
      <c r="I417" s="49">
        <f>IF(G417=1,E417,0)</f>
        <v>0</v>
      </c>
      <c r="J417" s="49">
        <f>IF(G417=1,F417,0)</f>
        <v>0</v>
      </c>
      <c r="L417" s="49">
        <f>IF(F417-E417&gt;0,1,0)</f>
        <v>0</v>
      </c>
    </row>
    <row r="418" spans="1:12" ht="12.75">
      <c r="A418" s="49">
        <f>IF(A417=12,1,A417+1)</f>
        <v>1</v>
      </c>
      <c r="B418" s="49">
        <f>IF(A417=12,B417+1,B417)</f>
        <v>35</v>
      </c>
      <c r="C418" s="49">
        <f>IF(B418&lt;=$E$5,E417*$B$5/12,0)</f>
        <v>0</v>
      </c>
      <c r="D418" s="49">
        <f>IF(B418&lt;=$E$5,E417*$B$6/12,0)</f>
        <v>0</v>
      </c>
      <c r="E418" s="49">
        <f>IF(B418&lt;=$E$5,E417+C418-D418,0)</f>
        <v>0</v>
      </c>
      <c r="F418" s="49">
        <f>IF(B418&lt;=$E$5,F417+F417*$E$6/12,0)</f>
        <v>0</v>
      </c>
      <c r="G418" s="49">
        <f>IF(A418&lt;12,0,IF(B418=$E$5,1,0))</f>
        <v>0</v>
      </c>
      <c r="I418" s="49">
        <f>IF(G418=1,E418,0)</f>
        <v>0</v>
      </c>
      <c r="J418" s="49">
        <f>IF(G418=1,F418,0)</f>
        <v>0</v>
      </c>
      <c r="L418" s="49">
        <f>IF(F418-E418&gt;0,1,0)</f>
        <v>0</v>
      </c>
    </row>
    <row r="419" spans="1:12" ht="12.75">
      <c r="A419" s="49">
        <f>IF(A418=12,1,A418+1)</f>
        <v>2</v>
      </c>
      <c r="B419" s="49">
        <f>IF(A418=12,B418+1,B418)</f>
        <v>35</v>
      </c>
      <c r="C419" s="49">
        <f>IF(B419&lt;=$E$5,E418*$B$5/12,0)</f>
        <v>0</v>
      </c>
      <c r="D419" s="49">
        <f>IF(B419&lt;=$E$5,E418*$B$6/12,0)</f>
        <v>0</v>
      </c>
      <c r="E419" s="49">
        <f>IF(B419&lt;=$E$5,E418+C419-D419,0)</f>
        <v>0</v>
      </c>
      <c r="F419" s="49">
        <f>IF(B419&lt;=$E$5,F418+F418*$E$6/12,0)</f>
        <v>0</v>
      </c>
      <c r="G419" s="49">
        <f>IF(A419&lt;12,0,IF(B419=$E$5,1,0))</f>
        <v>0</v>
      </c>
      <c r="I419" s="49">
        <f>IF(G419=1,E419,0)</f>
        <v>0</v>
      </c>
      <c r="J419" s="49">
        <f>IF(G419=1,F419,0)</f>
        <v>0</v>
      </c>
      <c r="L419" s="49">
        <f>IF(F419-E419&gt;0,1,0)</f>
        <v>0</v>
      </c>
    </row>
    <row r="420" spans="1:12" ht="12.75">
      <c r="A420" s="49">
        <f>IF(A419=12,1,A419+1)</f>
        <v>3</v>
      </c>
      <c r="B420" s="49">
        <f>IF(A419=12,B419+1,B419)</f>
        <v>35</v>
      </c>
      <c r="C420" s="49">
        <f>IF(B420&lt;=$E$5,E419*$B$5/12,0)</f>
        <v>0</v>
      </c>
      <c r="D420" s="49">
        <f>IF(B420&lt;=$E$5,E419*$B$6/12,0)</f>
        <v>0</v>
      </c>
      <c r="E420" s="49">
        <f>IF(B420&lt;=$E$5,E419+C420-D420,0)</f>
        <v>0</v>
      </c>
      <c r="F420" s="49">
        <f>IF(B420&lt;=$E$5,F419+F419*$E$6/12,0)</f>
        <v>0</v>
      </c>
      <c r="G420" s="49">
        <f>IF(A420&lt;12,0,IF(B420=$E$5,1,0))</f>
        <v>0</v>
      </c>
      <c r="I420" s="49">
        <f>IF(G420=1,E420,0)</f>
        <v>0</v>
      </c>
      <c r="J420" s="49">
        <f>IF(G420=1,F420,0)</f>
        <v>0</v>
      </c>
      <c r="L420" s="49">
        <f>IF(F420-E420&gt;0,1,0)</f>
        <v>0</v>
      </c>
    </row>
    <row r="421" spans="1:12" ht="12.75">
      <c r="A421" s="49">
        <f>IF(A420=12,1,A420+1)</f>
        <v>4</v>
      </c>
      <c r="B421" s="49">
        <f>IF(A420=12,B420+1,B420)</f>
        <v>35</v>
      </c>
      <c r="C421" s="49">
        <f>IF(B421&lt;=$E$5,E420*$B$5/12,0)</f>
        <v>0</v>
      </c>
      <c r="D421" s="49">
        <f>IF(B421&lt;=$E$5,E420*$B$6/12,0)</f>
        <v>0</v>
      </c>
      <c r="E421" s="49">
        <f>IF(B421&lt;=$E$5,E420+C421-D421,0)</f>
        <v>0</v>
      </c>
      <c r="F421" s="49">
        <f>IF(B421&lt;=$E$5,F420+F420*$E$6/12,0)</f>
        <v>0</v>
      </c>
      <c r="G421" s="49">
        <f>IF(A421&lt;12,0,IF(B421=$E$5,1,0))</f>
        <v>0</v>
      </c>
      <c r="I421" s="49">
        <f>IF(G421=1,E421,0)</f>
        <v>0</v>
      </c>
      <c r="J421" s="49">
        <f>IF(G421=1,F421,0)</f>
        <v>0</v>
      </c>
      <c r="L421" s="49">
        <f>IF(F421-E421&gt;0,1,0)</f>
        <v>0</v>
      </c>
    </row>
    <row r="422" spans="1:12" ht="12.75">
      <c r="A422" s="49">
        <f>IF(A421=12,1,A421+1)</f>
        <v>5</v>
      </c>
      <c r="B422" s="49">
        <f>IF(A421=12,B421+1,B421)</f>
        <v>35</v>
      </c>
      <c r="C422" s="49">
        <f>IF(B422&lt;=$E$5,E421*$B$5/12,0)</f>
        <v>0</v>
      </c>
      <c r="D422" s="49">
        <f>IF(B422&lt;=$E$5,E421*$B$6/12,0)</f>
        <v>0</v>
      </c>
      <c r="E422" s="49">
        <f>IF(B422&lt;=$E$5,E421+C422-D422,0)</f>
        <v>0</v>
      </c>
      <c r="F422" s="49">
        <f>IF(B422&lt;=$E$5,F421+F421*$E$6/12,0)</f>
        <v>0</v>
      </c>
      <c r="G422" s="49">
        <f>IF(A422&lt;12,0,IF(B422=$E$5,1,0))</f>
        <v>0</v>
      </c>
      <c r="I422" s="49">
        <f>IF(G422=1,E422,0)</f>
        <v>0</v>
      </c>
      <c r="J422" s="49">
        <f>IF(G422=1,F422,0)</f>
        <v>0</v>
      </c>
      <c r="L422" s="49">
        <f>IF(F422-E422&gt;0,1,0)</f>
        <v>0</v>
      </c>
    </row>
    <row r="423" spans="1:12" ht="12.75">
      <c r="A423" s="49">
        <f>IF(A422=12,1,A422+1)</f>
        <v>6</v>
      </c>
      <c r="B423" s="49">
        <f>IF(A422=12,B422+1,B422)</f>
        <v>35</v>
      </c>
      <c r="C423" s="49">
        <f>IF(B423&lt;=$E$5,E422*$B$5/12,0)</f>
        <v>0</v>
      </c>
      <c r="D423" s="49">
        <f>IF(B423&lt;=$E$5,E422*$B$6/12,0)</f>
        <v>0</v>
      </c>
      <c r="E423" s="49">
        <f>IF(B423&lt;=$E$5,E422+C423-D423,0)</f>
        <v>0</v>
      </c>
      <c r="F423" s="49">
        <f>IF(B423&lt;=$E$5,F422+F422*$E$6/12,0)</f>
        <v>0</v>
      </c>
      <c r="G423" s="49">
        <f>IF(A423&lt;12,0,IF(B423=$E$5,1,0))</f>
        <v>0</v>
      </c>
      <c r="I423" s="49">
        <f>IF(G423=1,E423,0)</f>
        <v>0</v>
      </c>
      <c r="J423" s="49">
        <f>IF(G423=1,F423,0)</f>
        <v>0</v>
      </c>
      <c r="L423" s="49">
        <f>IF(F423-E423&gt;0,1,0)</f>
        <v>0</v>
      </c>
    </row>
    <row r="424" spans="1:12" ht="12.75">
      <c r="A424" s="49">
        <f>IF(A423=12,1,A423+1)</f>
        <v>7</v>
      </c>
      <c r="B424" s="49">
        <f>IF(A423=12,B423+1,B423)</f>
        <v>35</v>
      </c>
      <c r="C424" s="49">
        <f>IF(B424&lt;=$E$5,E423*$B$5/12,0)</f>
        <v>0</v>
      </c>
      <c r="D424" s="49">
        <f>IF(B424&lt;=$E$5,E423*$B$6/12,0)</f>
        <v>0</v>
      </c>
      <c r="E424" s="49">
        <f>IF(B424&lt;=$E$5,E423+C424-D424,0)</f>
        <v>0</v>
      </c>
      <c r="F424" s="49">
        <f>IF(B424&lt;=$E$5,F423+F423*$E$6/12,0)</f>
        <v>0</v>
      </c>
      <c r="G424" s="49">
        <f>IF(A424&lt;12,0,IF(B424=$E$5,1,0))</f>
        <v>0</v>
      </c>
      <c r="I424" s="49">
        <f>IF(G424=1,E424,0)</f>
        <v>0</v>
      </c>
      <c r="J424" s="49">
        <f>IF(G424=1,F424,0)</f>
        <v>0</v>
      </c>
      <c r="L424" s="49">
        <f>IF(F424-E424&gt;0,1,0)</f>
        <v>0</v>
      </c>
    </row>
    <row r="425" spans="1:12" ht="12.75">
      <c r="A425" s="49">
        <f>IF(A424=12,1,A424+1)</f>
        <v>8</v>
      </c>
      <c r="B425" s="49">
        <f>IF(A424=12,B424+1,B424)</f>
        <v>35</v>
      </c>
      <c r="C425" s="49">
        <f>IF(B425&lt;=$E$5,E424*$B$5/12,0)</f>
        <v>0</v>
      </c>
      <c r="D425" s="49">
        <f>IF(B425&lt;=$E$5,E424*$B$6/12,0)</f>
        <v>0</v>
      </c>
      <c r="E425" s="49">
        <f>IF(B425&lt;=$E$5,E424+C425-D425,0)</f>
        <v>0</v>
      </c>
      <c r="F425" s="49">
        <f>IF(B425&lt;=$E$5,F424+F424*$E$6/12,0)</f>
        <v>0</v>
      </c>
      <c r="G425" s="49">
        <f>IF(A425&lt;12,0,IF(B425=$E$5,1,0))</f>
        <v>0</v>
      </c>
      <c r="I425" s="49">
        <f>IF(G425=1,E425,0)</f>
        <v>0</v>
      </c>
      <c r="J425" s="49">
        <f>IF(G425=1,F425,0)</f>
        <v>0</v>
      </c>
      <c r="L425" s="49">
        <f>IF(F425-E425&gt;0,1,0)</f>
        <v>0</v>
      </c>
    </row>
    <row r="426" spans="1:12" ht="12.75">
      <c r="A426" s="49">
        <f>IF(A425=12,1,A425+1)</f>
        <v>9</v>
      </c>
      <c r="B426" s="49">
        <f>IF(A425=12,B425+1,B425)</f>
        <v>35</v>
      </c>
      <c r="C426" s="49">
        <f>IF(B426&lt;=$E$5,E425*$B$5/12,0)</f>
        <v>0</v>
      </c>
      <c r="D426" s="49">
        <f>IF(B426&lt;=$E$5,E425*$B$6/12,0)</f>
        <v>0</v>
      </c>
      <c r="E426" s="49">
        <f>IF(B426&lt;=$E$5,E425+C426-D426,0)</f>
        <v>0</v>
      </c>
      <c r="F426" s="49">
        <f>IF(B426&lt;=$E$5,F425+F425*$E$6/12,0)</f>
        <v>0</v>
      </c>
      <c r="G426" s="49">
        <f>IF(A426&lt;12,0,IF(B426=$E$5,1,0))</f>
        <v>0</v>
      </c>
      <c r="I426" s="49">
        <f>IF(G426=1,E426,0)</f>
        <v>0</v>
      </c>
      <c r="J426" s="49">
        <f>IF(G426=1,F426,0)</f>
        <v>0</v>
      </c>
      <c r="L426" s="49">
        <f>IF(F426-E426&gt;0,1,0)</f>
        <v>0</v>
      </c>
    </row>
    <row r="427" spans="1:12" ht="12.75">
      <c r="A427" s="49">
        <f>IF(A426=12,1,A426+1)</f>
        <v>10</v>
      </c>
      <c r="B427" s="49">
        <f>IF(A426=12,B426+1,B426)</f>
        <v>35</v>
      </c>
      <c r="C427" s="49">
        <f>IF(B427&lt;=$E$5,E426*$B$5/12,0)</f>
        <v>0</v>
      </c>
      <c r="D427" s="49">
        <f>IF(B427&lt;=$E$5,E426*$B$6/12,0)</f>
        <v>0</v>
      </c>
      <c r="E427" s="49">
        <f>IF(B427&lt;=$E$5,E426+C427-D427,0)</f>
        <v>0</v>
      </c>
      <c r="F427" s="49">
        <f>IF(B427&lt;=$E$5,F426+F426*$E$6/12,0)</f>
        <v>0</v>
      </c>
      <c r="G427" s="49">
        <f>IF(A427&lt;12,0,IF(B427=$E$5,1,0))</f>
        <v>0</v>
      </c>
      <c r="I427" s="49">
        <f>IF(G427=1,E427,0)</f>
        <v>0</v>
      </c>
      <c r="J427" s="49">
        <f>IF(G427=1,F427,0)</f>
        <v>0</v>
      </c>
      <c r="L427" s="49">
        <f>IF(F427-E427&gt;0,1,0)</f>
        <v>0</v>
      </c>
    </row>
    <row r="428" spans="1:12" ht="12.75">
      <c r="A428" s="49">
        <f>IF(A427=12,1,A427+1)</f>
        <v>11</v>
      </c>
      <c r="B428" s="49">
        <f>IF(A427=12,B427+1,B427)</f>
        <v>35</v>
      </c>
      <c r="C428" s="49">
        <f>IF(B428&lt;=$E$5,E427*$B$5/12,0)</f>
        <v>0</v>
      </c>
      <c r="D428" s="49">
        <f>IF(B428&lt;=$E$5,E427*$B$6/12,0)</f>
        <v>0</v>
      </c>
      <c r="E428" s="49">
        <f>IF(B428&lt;=$E$5,E427+C428-D428,0)</f>
        <v>0</v>
      </c>
      <c r="F428" s="49">
        <f>IF(B428&lt;=$E$5,F427+F427*$E$6/12,0)</f>
        <v>0</v>
      </c>
      <c r="G428" s="49">
        <f>IF(A428&lt;12,0,IF(B428=$E$5,1,0))</f>
        <v>0</v>
      </c>
      <c r="I428" s="49">
        <f>IF(G428=1,E428,0)</f>
        <v>0</v>
      </c>
      <c r="J428" s="49">
        <f>IF(G428=1,F428,0)</f>
        <v>0</v>
      </c>
      <c r="L428" s="49">
        <f>IF(F428-E428&gt;0,1,0)</f>
        <v>0</v>
      </c>
    </row>
    <row r="429" spans="1:12" ht="12.75">
      <c r="A429" s="49">
        <f>IF(A428=12,1,A428+1)</f>
        <v>12</v>
      </c>
      <c r="B429" s="49">
        <f>IF(A428=12,B428+1,B428)</f>
        <v>35</v>
      </c>
      <c r="C429" s="49">
        <f>IF(B429&lt;=$E$5,E428*$B$5/12,0)</f>
        <v>0</v>
      </c>
      <c r="D429" s="49">
        <f>IF(B429&lt;=$E$5,E428*$B$6/12,0)</f>
        <v>0</v>
      </c>
      <c r="E429" s="49">
        <f>IF(B429&lt;=$E$5,E428+C429-D429,0)</f>
        <v>0</v>
      </c>
      <c r="F429" s="49">
        <f>IF(B429&lt;=$E$5,F428+F428*$E$6/12,0)</f>
        <v>0</v>
      </c>
      <c r="G429" s="49">
        <f>IF(A429&lt;12,0,IF(B429=$E$5,1,0))</f>
        <v>0</v>
      </c>
      <c r="I429" s="49">
        <f>IF(G429=1,E429,0)</f>
        <v>0</v>
      </c>
      <c r="J429" s="49">
        <f>IF(G429=1,F429,0)</f>
        <v>0</v>
      </c>
      <c r="L429" s="49">
        <f>IF(F429-E429&gt;0,1,0)</f>
        <v>0</v>
      </c>
    </row>
    <row r="430" spans="1:12" ht="12.75">
      <c r="A430" s="49">
        <f>IF(A429=12,1,A429+1)</f>
        <v>1</v>
      </c>
      <c r="B430" s="49">
        <f>IF(A429=12,B429+1,B429)</f>
        <v>36</v>
      </c>
      <c r="C430" s="49">
        <f>IF(B430&lt;=$E$5,E429*$B$5/12,0)</f>
        <v>0</v>
      </c>
      <c r="D430" s="49">
        <f>IF(B430&lt;=$E$5,E429*$B$6/12,0)</f>
        <v>0</v>
      </c>
      <c r="E430" s="49">
        <f>IF(B430&lt;=$E$5,E429+C430-D430,0)</f>
        <v>0</v>
      </c>
      <c r="F430" s="49">
        <f>IF(B430&lt;=$E$5,F429+F429*$E$6/12,0)</f>
        <v>0</v>
      </c>
      <c r="G430" s="49">
        <f>IF(A430&lt;12,0,IF(B430=$E$5,1,0))</f>
        <v>0</v>
      </c>
      <c r="I430" s="49">
        <f>IF(G430=1,E430,0)</f>
        <v>0</v>
      </c>
      <c r="J430" s="49">
        <f>IF(G430=1,F430,0)</f>
        <v>0</v>
      </c>
      <c r="L430" s="49">
        <f>IF(F430-E430&gt;0,1,0)</f>
        <v>0</v>
      </c>
    </row>
    <row r="431" spans="1:12" ht="12.75">
      <c r="A431" s="49">
        <f>IF(A430=12,1,A430+1)</f>
        <v>2</v>
      </c>
      <c r="B431" s="49">
        <f>IF(A430=12,B430+1,B430)</f>
        <v>36</v>
      </c>
      <c r="C431" s="49">
        <f>IF(B431&lt;=$E$5,E430*$B$5/12,0)</f>
        <v>0</v>
      </c>
      <c r="D431" s="49">
        <f>IF(B431&lt;=$E$5,E430*$B$6/12,0)</f>
        <v>0</v>
      </c>
      <c r="E431" s="49">
        <f>IF(B431&lt;=$E$5,E430+C431-D431,0)</f>
        <v>0</v>
      </c>
      <c r="F431" s="49">
        <f>IF(B431&lt;=$E$5,F430+F430*$E$6/12,0)</f>
        <v>0</v>
      </c>
      <c r="G431" s="49">
        <f>IF(A431&lt;12,0,IF(B431=$E$5,1,0))</f>
        <v>0</v>
      </c>
      <c r="I431" s="49">
        <f>IF(G431=1,E431,0)</f>
        <v>0</v>
      </c>
      <c r="J431" s="49">
        <f>IF(G431=1,F431,0)</f>
        <v>0</v>
      </c>
      <c r="L431" s="49">
        <f>IF(F431-E431&gt;0,1,0)</f>
        <v>0</v>
      </c>
    </row>
    <row r="432" spans="1:12" ht="12.75">
      <c r="A432" s="49">
        <f>IF(A431=12,1,A431+1)</f>
        <v>3</v>
      </c>
      <c r="B432" s="49">
        <f>IF(A431=12,B431+1,B431)</f>
        <v>36</v>
      </c>
      <c r="C432" s="49">
        <f>IF(B432&lt;=$E$5,E431*$B$5/12,0)</f>
        <v>0</v>
      </c>
      <c r="D432" s="49">
        <f>IF(B432&lt;=$E$5,E431*$B$6/12,0)</f>
        <v>0</v>
      </c>
      <c r="E432" s="49">
        <f>IF(B432&lt;=$E$5,E431+C432-D432,0)</f>
        <v>0</v>
      </c>
      <c r="F432" s="49">
        <f>IF(B432&lt;=$E$5,F431+F431*$E$6/12,0)</f>
        <v>0</v>
      </c>
      <c r="G432" s="49">
        <f>IF(A432&lt;12,0,IF(B432=$E$5,1,0))</f>
        <v>0</v>
      </c>
      <c r="I432" s="49">
        <f>IF(G432=1,E432,0)</f>
        <v>0</v>
      </c>
      <c r="J432" s="49">
        <f>IF(G432=1,F432,0)</f>
        <v>0</v>
      </c>
      <c r="L432" s="49">
        <f>IF(F432-E432&gt;0,1,0)</f>
        <v>0</v>
      </c>
    </row>
    <row r="433" spans="1:12" ht="12.75">
      <c r="A433" s="49">
        <f>IF(A432=12,1,A432+1)</f>
        <v>4</v>
      </c>
      <c r="B433" s="49">
        <f>IF(A432=12,B432+1,B432)</f>
        <v>36</v>
      </c>
      <c r="C433" s="49">
        <f>IF(B433&lt;=$E$5,E432*$B$5/12,0)</f>
        <v>0</v>
      </c>
      <c r="D433" s="49">
        <f>IF(B433&lt;=$E$5,E432*$B$6/12,0)</f>
        <v>0</v>
      </c>
      <c r="E433" s="49">
        <f>IF(B433&lt;=$E$5,E432+C433-D433,0)</f>
        <v>0</v>
      </c>
      <c r="F433" s="49">
        <f>IF(B433&lt;=$E$5,F432+F432*$E$6/12,0)</f>
        <v>0</v>
      </c>
      <c r="G433" s="49">
        <f>IF(A433&lt;12,0,IF(B433=$E$5,1,0))</f>
        <v>0</v>
      </c>
      <c r="I433" s="49">
        <f>IF(G433=1,E433,0)</f>
        <v>0</v>
      </c>
      <c r="J433" s="49">
        <f>IF(G433=1,F433,0)</f>
        <v>0</v>
      </c>
      <c r="L433" s="49">
        <f>IF(F433-E433&gt;0,1,0)</f>
        <v>0</v>
      </c>
    </row>
    <row r="434" spans="1:12" ht="12.75">
      <c r="A434" s="49">
        <f>IF(A433=12,1,A433+1)</f>
        <v>5</v>
      </c>
      <c r="B434" s="49">
        <f>IF(A433=12,B433+1,B433)</f>
        <v>36</v>
      </c>
      <c r="C434" s="49">
        <f>IF(B434&lt;=$E$5,E433*$B$5/12,0)</f>
        <v>0</v>
      </c>
      <c r="D434" s="49">
        <f>IF(B434&lt;=$E$5,E433*$B$6/12,0)</f>
        <v>0</v>
      </c>
      <c r="E434" s="49">
        <f>IF(B434&lt;=$E$5,E433+C434-D434,0)</f>
        <v>0</v>
      </c>
      <c r="F434" s="49">
        <f>IF(B434&lt;=$E$5,F433+F433*$E$6/12,0)</f>
        <v>0</v>
      </c>
      <c r="G434" s="49">
        <f>IF(A434&lt;12,0,IF(B434=$E$5,1,0))</f>
        <v>0</v>
      </c>
      <c r="I434" s="49">
        <f>IF(G434=1,E434,0)</f>
        <v>0</v>
      </c>
      <c r="J434" s="49">
        <f>IF(G434=1,F434,0)</f>
        <v>0</v>
      </c>
      <c r="L434" s="49">
        <f>IF(F434-E434&gt;0,1,0)</f>
        <v>0</v>
      </c>
    </row>
    <row r="435" spans="1:12" ht="12.75">
      <c r="A435" s="49">
        <f>IF(A434=12,1,A434+1)</f>
        <v>6</v>
      </c>
      <c r="B435" s="49">
        <f>IF(A434=12,B434+1,B434)</f>
        <v>36</v>
      </c>
      <c r="C435" s="49">
        <f>IF(B435&lt;=$E$5,E434*$B$5/12,0)</f>
        <v>0</v>
      </c>
      <c r="D435" s="49">
        <f>IF(B435&lt;=$E$5,E434*$B$6/12,0)</f>
        <v>0</v>
      </c>
      <c r="E435" s="49">
        <f>IF(B435&lt;=$E$5,E434+C435-D435,0)</f>
        <v>0</v>
      </c>
      <c r="F435" s="49">
        <f>IF(B435&lt;=$E$5,F434+F434*$E$6/12,0)</f>
        <v>0</v>
      </c>
      <c r="G435" s="49">
        <f>IF(A435&lt;12,0,IF(B435=$E$5,1,0))</f>
        <v>0</v>
      </c>
      <c r="I435" s="49">
        <f>IF(G435=1,E435,0)</f>
        <v>0</v>
      </c>
      <c r="J435" s="49">
        <f>IF(G435=1,F435,0)</f>
        <v>0</v>
      </c>
      <c r="L435" s="49">
        <f>IF(F435-E435&gt;0,1,0)</f>
        <v>0</v>
      </c>
    </row>
    <row r="436" spans="1:12" ht="12.75">
      <c r="A436" s="49">
        <f>IF(A435=12,1,A435+1)</f>
        <v>7</v>
      </c>
      <c r="B436" s="49">
        <f>IF(A435=12,B435+1,B435)</f>
        <v>36</v>
      </c>
      <c r="C436" s="49">
        <f>IF(B436&lt;=$E$5,E435*$B$5/12,0)</f>
        <v>0</v>
      </c>
      <c r="D436" s="49">
        <f>IF(B436&lt;=$E$5,E435*$B$6/12,0)</f>
        <v>0</v>
      </c>
      <c r="E436" s="49">
        <f>IF(B436&lt;=$E$5,E435+C436-D436,0)</f>
        <v>0</v>
      </c>
      <c r="F436" s="49">
        <f>IF(B436&lt;=$E$5,F435+F435*$E$6/12,0)</f>
        <v>0</v>
      </c>
      <c r="G436" s="49">
        <f>IF(A436&lt;12,0,IF(B436=$E$5,1,0))</f>
        <v>0</v>
      </c>
      <c r="I436" s="49">
        <f>IF(G436=1,E436,0)</f>
        <v>0</v>
      </c>
      <c r="J436" s="49">
        <f>IF(G436=1,F436,0)</f>
        <v>0</v>
      </c>
      <c r="L436" s="49">
        <f>IF(F436-E436&gt;0,1,0)</f>
        <v>0</v>
      </c>
    </row>
    <row r="437" spans="1:12" ht="12.75">
      <c r="A437" s="49">
        <f>IF(A436=12,1,A436+1)</f>
        <v>8</v>
      </c>
      <c r="B437" s="49">
        <f>IF(A436=12,B436+1,B436)</f>
        <v>36</v>
      </c>
      <c r="C437" s="49">
        <f>IF(B437&lt;=$E$5,E436*$B$5/12,0)</f>
        <v>0</v>
      </c>
      <c r="D437" s="49">
        <f>IF(B437&lt;=$E$5,E436*$B$6/12,0)</f>
        <v>0</v>
      </c>
      <c r="E437" s="49">
        <f>IF(B437&lt;=$E$5,E436+C437-D437,0)</f>
        <v>0</v>
      </c>
      <c r="F437" s="49">
        <f>IF(B437&lt;=$E$5,F436+F436*$E$6/12,0)</f>
        <v>0</v>
      </c>
      <c r="G437" s="49">
        <f>IF(A437&lt;12,0,IF(B437=$E$5,1,0))</f>
        <v>0</v>
      </c>
      <c r="I437" s="49">
        <f>IF(G437=1,E437,0)</f>
        <v>0</v>
      </c>
      <c r="J437" s="49">
        <f>IF(G437=1,F437,0)</f>
        <v>0</v>
      </c>
      <c r="L437" s="49">
        <f>IF(F437-E437&gt;0,1,0)</f>
        <v>0</v>
      </c>
    </row>
    <row r="438" spans="1:12" ht="12.75">
      <c r="A438" s="49">
        <f>IF(A437=12,1,A437+1)</f>
        <v>9</v>
      </c>
      <c r="B438" s="49">
        <f>IF(A437=12,B437+1,B437)</f>
        <v>36</v>
      </c>
      <c r="C438" s="49">
        <f>IF(B438&lt;=$E$5,E437*$B$5/12,0)</f>
        <v>0</v>
      </c>
      <c r="D438" s="49">
        <f>IF(B438&lt;=$E$5,E437*$B$6/12,0)</f>
        <v>0</v>
      </c>
      <c r="E438" s="49">
        <f>IF(B438&lt;=$E$5,E437+C438-D438,0)</f>
        <v>0</v>
      </c>
      <c r="F438" s="49">
        <f>IF(B438&lt;=$E$5,F437+F437*$E$6/12,0)</f>
        <v>0</v>
      </c>
      <c r="G438" s="49">
        <f>IF(A438&lt;12,0,IF(B438=$E$5,1,0))</f>
        <v>0</v>
      </c>
      <c r="I438" s="49">
        <f>IF(G438=1,E438,0)</f>
        <v>0</v>
      </c>
      <c r="J438" s="49">
        <f>IF(G438=1,F438,0)</f>
        <v>0</v>
      </c>
      <c r="L438" s="49">
        <f>IF(F438-E438&gt;0,1,0)</f>
        <v>0</v>
      </c>
    </row>
    <row r="439" spans="1:12" ht="12.75">
      <c r="A439" s="49">
        <f>IF(A438=12,1,A438+1)</f>
        <v>10</v>
      </c>
      <c r="B439" s="49">
        <f>IF(A438=12,B438+1,B438)</f>
        <v>36</v>
      </c>
      <c r="C439" s="49">
        <f>IF(B439&lt;=$E$5,E438*$B$5/12,0)</f>
        <v>0</v>
      </c>
      <c r="D439" s="49">
        <f>IF(B439&lt;=$E$5,E438*$B$6/12,0)</f>
        <v>0</v>
      </c>
      <c r="E439" s="49">
        <f>IF(B439&lt;=$E$5,E438+C439-D439,0)</f>
        <v>0</v>
      </c>
      <c r="F439" s="49">
        <f>IF(B439&lt;=$E$5,F438+F438*$E$6/12,0)</f>
        <v>0</v>
      </c>
      <c r="G439" s="49">
        <f>IF(A439&lt;12,0,IF(B439=$E$5,1,0))</f>
        <v>0</v>
      </c>
      <c r="I439" s="49">
        <f>IF(G439=1,E439,0)</f>
        <v>0</v>
      </c>
      <c r="J439" s="49">
        <f>IF(G439=1,F439,0)</f>
        <v>0</v>
      </c>
      <c r="L439" s="49">
        <f>IF(F439-E439&gt;0,1,0)</f>
        <v>0</v>
      </c>
    </row>
    <row r="440" spans="1:12" ht="12.75">
      <c r="A440" s="49">
        <f>IF(A439=12,1,A439+1)</f>
        <v>11</v>
      </c>
      <c r="B440" s="49">
        <f>IF(A439=12,B439+1,B439)</f>
        <v>36</v>
      </c>
      <c r="C440" s="49">
        <f>IF(B440&lt;=$E$5,E439*$B$5/12,0)</f>
        <v>0</v>
      </c>
      <c r="D440" s="49">
        <f>IF(B440&lt;=$E$5,E439*$B$6/12,0)</f>
        <v>0</v>
      </c>
      <c r="E440" s="49">
        <f>IF(B440&lt;=$E$5,E439+C440-D440,0)</f>
        <v>0</v>
      </c>
      <c r="F440" s="49">
        <f>IF(B440&lt;=$E$5,F439+F439*$E$6/12,0)</f>
        <v>0</v>
      </c>
      <c r="G440" s="49">
        <f>IF(A440&lt;12,0,IF(B440=$E$5,1,0))</f>
        <v>0</v>
      </c>
      <c r="I440" s="49">
        <f>IF(G440=1,E440,0)</f>
        <v>0</v>
      </c>
      <c r="J440" s="49">
        <f>IF(G440=1,F440,0)</f>
        <v>0</v>
      </c>
      <c r="L440" s="49">
        <f>IF(F440-E440&gt;0,1,0)</f>
        <v>0</v>
      </c>
    </row>
    <row r="441" spans="1:12" ht="12.75">
      <c r="A441" s="49">
        <f>IF(A440=12,1,A440+1)</f>
        <v>12</v>
      </c>
      <c r="B441" s="49">
        <f>IF(A440=12,B440+1,B440)</f>
        <v>36</v>
      </c>
      <c r="C441" s="49">
        <f>IF(B441&lt;=$E$5,E440*$B$5/12,0)</f>
        <v>0</v>
      </c>
      <c r="D441" s="49">
        <f>IF(B441&lt;=$E$5,E440*$B$6/12,0)</f>
        <v>0</v>
      </c>
      <c r="E441" s="49">
        <f>IF(B441&lt;=$E$5,E440+C441-D441,0)</f>
        <v>0</v>
      </c>
      <c r="F441" s="49">
        <f>IF(B441&lt;=$E$5,F440+F440*$E$6/12,0)</f>
        <v>0</v>
      </c>
      <c r="G441" s="49">
        <f>IF(A441&lt;12,0,IF(B441=$E$5,1,0))</f>
        <v>0</v>
      </c>
      <c r="I441" s="49">
        <f>IF(G441=1,E441,0)</f>
        <v>0</v>
      </c>
      <c r="J441" s="49">
        <f>IF(G441=1,F441,0)</f>
        <v>0</v>
      </c>
      <c r="L441" s="49">
        <f>IF(F441-E441&gt;0,1,0)</f>
        <v>0</v>
      </c>
    </row>
    <row r="442" spans="1:12" ht="12.75">
      <c r="A442" s="49">
        <f>IF(A441=12,1,A441+1)</f>
        <v>1</v>
      </c>
      <c r="B442" s="49">
        <f>IF(A441=12,B441+1,B441)</f>
        <v>37</v>
      </c>
      <c r="C442" s="49">
        <f>IF(B442&lt;=$E$5,E441*$B$5/12,0)</f>
        <v>0</v>
      </c>
      <c r="D442" s="49">
        <f>IF(B442&lt;=$E$5,E441*$B$6/12,0)</f>
        <v>0</v>
      </c>
      <c r="E442" s="49">
        <f>IF(B442&lt;=$E$5,E441+C442-D442,0)</f>
        <v>0</v>
      </c>
      <c r="F442" s="49">
        <f>IF(B442&lt;=$E$5,F441+F441*$E$6/12,0)</f>
        <v>0</v>
      </c>
      <c r="G442" s="49">
        <f>IF(A442&lt;12,0,IF(B442=$E$5,1,0))</f>
        <v>0</v>
      </c>
      <c r="I442" s="49">
        <f>IF(G442=1,E442,0)</f>
        <v>0</v>
      </c>
      <c r="J442" s="49">
        <f>IF(G442=1,F442,0)</f>
        <v>0</v>
      </c>
      <c r="L442" s="49">
        <f>IF(F442-E442&gt;0,1,0)</f>
        <v>0</v>
      </c>
    </row>
    <row r="443" spans="1:12" ht="12.75">
      <c r="A443" s="49">
        <f>IF(A442=12,1,A442+1)</f>
        <v>2</v>
      </c>
      <c r="B443" s="49">
        <f>IF(A442=12,B442+1,B442)</f>
        <v>37</v>
      </c>
      <c r="C443" s="49">
        <f>IF(B443&lt;=$E$5,E442*$B$5/12,0)</f>
        <v>0</v>
      </c>
      <c r="D443" s="49">
        <f>IF(B443&lt;=$E$5,E442*$B$6/12,0)</f>
        <v>0</v>
      </c>
      <c r="E443" s="49">
        <f>IF(B443&lt;=$E$5,E442+C443-D443,0)</f>
        <v>0</v>
      </c>
      <c r="F443" s="49">
        <f>IF(B443&lt;=$E$5,F442+F442*$E$6/12,0)</f>
        <v>0</v>
      </c>
      <c r="G443" s="49">
        <f>IF(A443&lt;12,0,IF(B443=$E$5,1,0))</f>
        <v>0</v>
      </c>
      <c r="I443" s="49">
        <f>IF(G443=1,E443,0)</f>
        <v>0</v>
      </c>
      <c r="J443" s="49">
        <f>IF(G443=1,F443,0)</f>
        <v>0</v>
      </c>
      <c r="L443" s="49">
        <f>IF(F443-E443&gt;0,1,0)</f>
        <v>0</v>
      </c>
    </row>
    <row r="444" spans="1:12" ht="12.75">
      <c r="A444" s="49">
        <f>IF(A443=12,1,A443+1)</f>
        <v>3</v>
      </c>
      <c r="B444" s="49">
        <f>IF(A443=12,B443+1,B443)</f>
        <v>37</v>
      </c>
      <c r="C444" s="49">
        <f>IF(B444&lt;=$E$5,E443*$B$5/12,0)</f>
        <v>0</v>
      </c>
      <c r="D444" s="49">
        <f>IF(B444&lt;=$E$5,E443*$B$6/12,0)</f>
        <v>0</v>
      </c>
      <c r="E444" s="49">
        <f>IF(B444&lt;=$E$5,E443+C444-D444,0)</f>
        <v>0</v>
      </c>
      <c r="F444" s="49">
        <f>IF(B444&lt;=$E$5,F443+F443*$E$6/12,0)</f>
        <v>0</v>
      </c>
      <c r="G444" s="49">
        <f>IF(A444&lt;12,0,IF(B444=$E$5,1,0))</f>
        <v>0</v>
      </c>
      <c r="I444" s="49">
        <f>IF(G444=1,E444,0)</f>
        <v>0</v>
      </c>
      <c r="J444" s="49">
        <f>IF(G444=1,F444,0)</f>
        <v>0</v>
      </c>
      <c r="L444" s="49">
        <f>IF(F444-E444&gt;0,1,0)</f>
        <v>0</v>
      </c>
    </row>
    <row r="445" spans="1:12" ht="12.75">
      <c r="A445" s="49">
        <f>IF(A444=12,1,A444+1)</f>
        <v>4</v>
      </c>
      <c r="B445" s="49">
        <f>IF(A444=12,B444+1,B444)</f>
        <v>37</v>
      </c>
      <c r="C445" s="49">
        <f>IF(B445&lt;=$E$5,E444*$B$5/12,0)</f>
        <v>0</v>
      </c>
      <c r="D445" s="49">
        <f>IF(B445&lt;=$E$5,E444*$B$6/12,0)</f>
        <v>0</v>
      </c>
      <c r="E445" s="49">
        <f>IF(B445&lt;=$E$5,E444+C445-D445,0)</f>
        <v>0</v>
      </c>
      <c r="F445" s="49">
        <f>IF(B445&lt;=$E$5,F444+F444*$E$6/12,0)</f>
        <v>0</v>
      </c>
      <c r="G445" s="49">
        <f>IF(A445&lt;12,0,IF(B445=$E$5,1,0))</f>
        <v>0</v>
      </c>
      <c r="I445" s="49">
        <f>IF(G445=1,E445,0)</f>
        <v>0</v>
      </c>
      <c r="J445" s="49">
        <f>IF(G445=1,F445,0)</f>
        <v>0</v>
      </c>
      <c r="L445" s="49">
        <f>IF(F445-E445&gt;0,1,0)</f>
        <v>0</v>
      </c>
    </row>
    <row r="446" spans="1:12" ht="12.75">
      <c r="A446" s="49">
        <f>IF(A445=12,1,A445+1)</f>
        <v>5</v>
      </c>
      <c r="B446" s="49">
        <f>IF(A445=12,B445+1,B445)</f>
        <v>37</v>
      </c>
      <c r="C446" s="49">
        <f>IF(B446&lt;=$E$5,E445*$B$5/12,0)</f>
        <v>0</v>
      </c>
      <c r="D446" s="49">
        <f>IF(B446&lt;=$E$5,E445*$B$6/12,0)</f>
        <v>0</v>
      </c>
      <c r="E446" s="49">
        <f>IF(B446&lt;=$E$5,E445+C446-D446,0)</f>
        <v>0</v>
      </c>
      <c r="F446" s="49">
        <f>IF(B446&lt;=$E$5,F445+F445*$E$6/12,0)</f>
        <v>0</v>
      </c>
      <c r="G446" s="49">
        <f>IF(A446&lt;12,0,IF(B446=$E$5,1,0))</f>
        <v>0</v>
      </c>
      <c r="I446" s="49">
        <f>IF(G446=1,E446,0)</f>
        <v>0</v>
      </c>
      <c r="J446" s="49">
        <f>IF(G446=1,F446,0)</f>
        <v>0</v>
      </c>
      <c r="L446" s="49">
        <f>IF(F446-E446&gt;0,1,0)</f>
        <v>0</v>
      </c>
    </row>
    <row r="447" spans="1:12" ht="12.75">
      <c r="A447" s="49">
        <f>IF(A446=12,1,A446+1)</f>
        <v>6</v>
      </c>
      <c r="B447" s="49">
        <f>IF(A446=12,B446+1,B446)</f>
        <v>37</v>
      </c>
      <c r="C447" s="49">
        <f>IF(B447&lt;=$E$5,E446*$B$5/12,0)</f>
        <v>0</v>
      </c>
      <c r="D447" s="49">
        <f>IF(B447&lt;=$E$5,E446*$B$6/12,0)</f>
        <v>0</v>
      </c>
      <c r="E447" s="49">
        <f>IF(B447&lt;=$E$5,E446+C447-D447,0)</f>
        <v>0</v>
      </c>
      <c r="F447" s="49">
        <f>IF(B447&lt;=$E$5,F446+F446*$E$6/12,0)</f>
        <v>0</v>
      </c>
      <c r="G447" s="49">
        <f>IF(A447&lt;12,0,IF(B447=$E$5,1,0))</f>
        <v>0</v>
      </c>
      <c r="I447" s="49">
        <f>IF(G447=1,E447,0)</f>
        <v>0</v>
      </c>
      <c r="J447" s="49">
        <f>IF(G447=1,F447,0)</f>
        <v>0</v>
      </c>
      <c r="L447" s="49">
        <f>IF(F447-E447&gt;0,1,0)</f>
        <v>0</v>
      </c>
    </row>
    <row r="448" spans="1:12" ht="12.75">
      <c r="A448" s="49">
        <f>IF(A447=12,1,A447+1)</f>
        <v>7</v>
      </c>
      <c r="B448" s="49">
        <f>IF(A447=12,B447+1,B447)</f>
        <v>37</v>
      </c>
      <c r="C448" s="49">
        <f>IF(B448&lt;=$E$5,E447*$B$5/12,0)</f>
        <v>0</v>
      </c>
      <c r="D448" s="49">
        <f>IF(B448&lt;=$E$5,E447*$B$6/12,0)</f>
        <v>0</v>
      </c>
      <c r="E448" s="49">
        <f>IF(B448&lt;=$E$5,E447+C448-D448,0)</f>
        <v>0</v>
      </c>
      <c r="F448" s="49">
        <f>IF(B448&lt;=$E$5,F447+F447*$E$6/12,0)</f>
        <v>0</v>
      </c>
      <c r="G448" s="49">
        <f>IF(A448&lt;12,0,IF(B448=$E$5,1,0))</f>
        <v>0</v>
      </c>
      <c r="I448" s="49">
        <f>IF(G448=1,E448,0)</f>
        <v>0</v>
      </c>
      <c r="J448" s="49">
        <f>IF(G448=1,F448,0)</f>
        <v>0</v>
      </c>
      <c r="L448" s="49">
        <f>IF(F448-E448&gt;0,1,0)</f>
        <v>0</v>
      </c>
    </row>
    <row r="449" spans="1:12" ht="12.75">
      <c r="A449" s="49">
        <f>IF(A448=12,1,A448+1)</f>
        <v>8</v>
      </c>
      <c r="B449" s="49">
        <f>IF(A448=12,B448+1,B448)</f>
        <v>37</v>
      </c>
      <c r="C449" s="49">
        <f>IF(B449&lt;=$E$5,E448*$B$5/12,0)</f>
        <v>0</v>
      </c>
      <c r="D449" s="49">
        <f>IF(B449&lt;=$E$5,E448*$B$6/12,0)</f>
        <v>0</v>
      </c>
      <c r="E449" s="49">
        <f>IF(B449&lt;=$E$5,E448+C449-D449,0)</f>
        <v>0</v>
      </c>
      <c r="F449" s="49">
        <f>IF(B449&lt;=$E$5,F448+F448*$E$6/12,0)</f>
        <v>0</v>
      </c>
      <c r="G449" s="49">
        <f>IF(A449&lt;12,0,IF(B449=$E$5,1,0))</f>
        <v>0</v>
      </c>
      <c r="I449" s="49">
        <f>IF(G449=1,E449,0)</f>
        <v>0</v>
      </c>
      <c r="J449" s="49">
        <f>IF(G449=1,F449,0)</f>
        <v>0</v>
      </c>
      <c r="L449" s="49">
        <f>IF(F449-E449&gt;0,1,0)</f>
        <v>0</v>
      </c>
    </row>
    <row r="450" spans="1:12" ht="12.75">
      <c r="A450" s="49">
        <f>IF(A449=12,1,A449+1)</f>
        <v>9</v>
      </c>
      <c r="B450" s="49">
        <f>IF(A449=12,B449+1,B449)</f>
        <v>37</v>
      </c>
      <c r="C450" s="49">
        <f>IF(B450&lt;=$E$5,E449*$B$5/12,0)</f>
        <v>0</v>
      </c>
      <c r="D450" s="49">
        <f>IF(B450&lt;=$E$5,E449*$B$6/12,0)</f>
        <v>0</v>
      </c>
      <c r="E450" s="49">
        <f>IF(B450&lt;=$E$5,E449+C450-D450,0)</f>
        <v>0</v>
      </c>
      <c r="F450" s="49">
        <f>IF(B450&lt;=$E$5,F449+F449*$E$6/12,0)</f>
        <v>0</v>
      </c>
      <c r="G450" s="49">
        <f>IF(A450&lt;12,0,IF(B450=$E$5,1,0))</f>
        <v>0</v>
      </c>
      <c r="I450" s="49">
        <f>IF(G450=1,E450,0)</f>
        <v>0</v>
      </c>
      <c r="J450" s="49">
        <f>IF(G450=1,F450,0)</f>
        <v>0</v>
      </c>
      <c r="L450" s="49">
        <f>IF(F450-E450&gt;0,1,0)</f>
        <v>0</v>
      </c>
    </row>
    <row r="451" spans="1:12" ht="12.75">
      <c r="A451" s="49">
        <f>IF(A450=12,1,A450+1)</f>
        <v>10</v>
      </c>
      <c r="B451" s="49">
        <f>IF(A450=12,B450+1,B450)</f>
        <v>37</v>
      </c>
      <c r="C451" s="49">
        <f>IF(B451&lt;=$E$5,E450*$B$5/12,0)</f>
        <v>0</v>
      </c>
      <c r="D451" s="49">
        <f>IF(B451&lt;=$E$5,E450*$B$6/12,0)</f>
        <v>0</v>
      </c>
      <c r="E451" s="49">
        <f>IF(B451&lt;=$E$5,E450+C451-D451,0)</f>
        <v>0</v>
      </c>
      <c r="F451" s="49">
        <f>IF(B451&lt;=$E$5,F450+F450*$E$6/12,0)</f>
        <v>0</v>
      </c>
      <c r="G451" s="49">
        <f>IF(A451&lt;12,0,IF(B451=$E$5,1,0))</f>
        <v>0</v>
      </c>
      <c r="I451" s="49">
        <f>IF(G451=1,E451,0)</f>
        <v>0</v>
      </c>
      <c r="J451" s="49">
        <f>IF(G451=1,F451,0)</f>
        <v>0</v>
      </c>
      <c r="L451" s="49">
        <f>IF(F451-E451&gt;0,1,0)</f>
        <v>0</v>
      </c>
    </row>
    <row r="452" spans="1:12" ht="12.75">
      <c r="A452" s="49">
        <f>IF(A451=12,1,A451+1)</f>
        <v>11</v>
      </c>
      <c r="B452" s="49">
        <f>IF(A451=12,B451+1,B451)</f>
        <v>37</v>
      </c>
      <c r="C452" s="49">
        <f>IF(B452&lt;=$E$5,E451*$B$5/12,0)</f>
        <v>0</v>
      </c>
      <c r="D452" s="49">
        <f>IF(B452&lt;=$E$5,E451*$B$6/12,0)</f>
        <v>0</v>
      </c>
      <c r="E452" s="49">
        <f>IF(B452&lt;=$E$5,E451+C452-D452,0)</f>
        <v>0</v>
      </c>
      <c r="F452" s="49">
        <f>IF(B452&lt;=$E$5,F451+F451*$E$6/12,0)</f>
        <v>0</v>
      </c>
      <c r="G452" s="49">
        <f>IF(A452&lt;12,0,IF(B452=$E$5,1,0))</f>
        <v>0</v>
      </c>
      <c r="I452" s="49">
        <f>IF(G452=1,E452,0)</f>
        <v>0</v>
      </c>
      <c r="J452" s="49">
        <f>IF(G452=1,F452,0)</f>
        <v>0</v>
      </c>
      <c r="L452" s="49">
        <f>IF(F452-E452&gt;0,1,0)</f>
        <v>0</v>
      </c>
    </row>
    <row r="453" spans="1:12" ht="12.75">
      <c r="A453" s="49">
        <f>IF(A452=12,1,A452+1)</f>
        <v>12</v>
      </c>
      <c r="B453" s="49">
        <f>IF(A452=12,B452+1,B452)</f>
        <v>37</v>
      </c>
      <c r="C453" s="49">
        <f>IF(B453&lt;=$E$5,E452*$B$5/12,0)</f>
        <v>0</v>
      </c>
      <c r="D453" s="49">
        <f>IF(B453&lt;=$E$5,E452*$B$6/12,0)</f>
        <v>0</v>
      </c>
      <c r="E453" s="49">
        <f>IF(B453&lt;=$E$5,E452+C453-D453,0)</f>
        <v>0</v>
      </c>
      <c r="F453" s="49">
        <f>IF(B453&lt;=$E$5,F452+F452*$E$6/12,0)</f>
        <v>0</v>
      </c>
      <c r="G453" s="49">
        <f>IF(A453&lt;12,0,IF(B453=$E$5,1,0))</f>
        <v>0</v>
      </c>
      <c r="I453" s="49">
        <f>IF(G453=1,E453,0)</f>
        <v>0</v>
      </c>
      <c r="J453" s="49">
        <f>IF(G453=1,F453,0)</f>
        <v>0</v>
      </c>
      <c r="L453" s="49">
        <f>IF(F453-E453&gt;0,1,0)</f>
        <v>0</v>
      </c>
    </row>
    <row r="454" spans="1:12" ht="12.75">
      <c r="A454" s="49">
        <f>IF(A453=12,1,A453+1)</f>
        <v>1</v>
      </c>
      <c r="B454" s="49">
        <f>IF(A453=12,B453+1,B453)</f>
        <v>38</v>
      </c>
      <c r="C454" s="49">
        <f>IF(B454&lt;=$E$5,E453*$B$5/12,0)</f>
        <v>0</v>
      </c>
      <c r="D454" s="49">
        <f>IF(B454&lt;=$E$5,E453*$B$6/12,0)</f>
        <v>0</v>
      </c>
      <c r="E454" s="49">
        <f>IF(B454&lt;=$E$5,E453+C454-D454,0)</f>
        <v>0</v>
      </c>
      <c r="F454" s="49">
        <f>IF(B454&lt;=$E$5,F453+F453*$E$6/12,0)</f>
        <v>0</v>
      </c>
      <c r="G454" s="49">
        <f>IF(A454&lt;12,0,IF(B454=$E$5,1,0))</f>
        <v>0</v>
      </c>
      <c r="I454" s="49">
        <f>IF(G454=1,E454,0)</f>
        <v>0</v>
      </c>
      <c r="J454" s="49">
        <f>IF(G454=1,F454,0)</f>
        <v>0</v>
      </c>
      <c r="L454" s="49">
        <f>IF(F454-E454&gt;0,1,0)</f>
        <v>0</v>
      </c>
    </row>
    <row r="455" spans="1:12" ht="12.75">
      <c r="A455" s="49">
        <f>IF(A454=12,1,A454+1)</f>
        <v>2</v>
      </c>
      <c r="B455" s="49">
        <f>IF(A454=12,B454+1,B454)</f>
        <v>38</v>
      </c>
      <c r="C455" s="49">
        <f>IF(B455&lt;=$E$5,E454*$B$5/12,0)</f>
        <v>0</v>
      </c>
      <c r="D455" s="49">
        <f>IF(B455&lt;=$E$5,E454*$B$6/12,0)</f>
        <v>0</v>
      </c>
      <c r="E455" s="49">
        <f>IF(B455&lt;=$E$5,E454+C455-D455,0)</f>
        <v>0</v>
      </c>
      <c r="F455" s="49">
        <f>IF(B455&lt;=$E$5,F454+F454*$E$6/12,0)</f>
        <v>0</v>
      </c>
      <c r="G455" s="49">
        <f>IF(A455&lt;12,0,IF(B455=$E$5,1,0))</f>
        <v>0</v>
      </c>
      <c r="I455" s="49">
        <f>IF(G455=1,E455,0)</f>
        <v>0</v>
      </c>
      <c r="J455" s="49">
        <f>IF(G455=1,F455,0)</f>
        <v>0</v>
      </c>
      <c r="L455" s="49">
        <f>IF(F455-E455&gt;0,1,0)</f>
        <v>0</v>
      </c>
    </row>
    <row r="456" spans="1:12" ht="12.75">
      <c r="A456" s="49">
        <f>IF(A455=12,1,A455+1)</f>
        <v>3</v>
      </c>
      <c r="B456" s="49">
        <f>IF(A455=12,B455+1,B455)</f>
        <v>38</v>
      </c>
      <c r="C456" s="49">
        <f>IF(B456&lt;=$E$5,E455*$B$5/12,0)</f>
        <v>0</v>
      </c>
      <c r="D456" s="49">
        <f>IF(B456&lt;=$E$5,E455*$B$6/12,0)</f>
        <v>0</v>
      </c>
      <c r="E456" s="49">
        <f>IF(B456&lt;=$E$5,E455+C456-D456,0)</f>
        <v>0</v>
      </c>
      <c r="F456" s="49">
        <f>IF(B456&lt;=$E$5,F455+F455*$E$6/12,0)</f>
        <v>0</v>
      </c>
      <c r="G456" s="49">
        <f>IF(A456&lt;12,0,IF(B456=$E$5,1,0))</f>
        <v>0</v>
      </c>
      <c r="I456" s="49">
        <f>IF(G456=1,E456,0)</f>
        <v>0</v>
      </c>
      <c r="J456" s="49">
        <f>IF(G456=1,F456,0)</f>
        <v>0</v>
      </c>
      <c r="L456" s="49">
        <f>IF(F456-E456&gt;0,1,0)</f>
        <v>0</v>
      </c>
    </row>
    <row r="457" spans="1:12" ht="12.75">
      <c r="A457" s="49">
        <f>IF(A456=12,1,A456+1)</f>
        <v>4</v>
      </c>
      <c r="B457" s="49">
        <f>IF(A456=12,B456+1,B456)</f>
        <v>38</v>
      </c>
      <c r="C457" s="49">
        <f>IF(B457&lt;=$E$5,E456*$B$5/12,0)</f>
        <v>0</v>
      </c>
      <c r="D457" s="49">
        <f>IF(B457&lt;=$E$5,E456*$B$6/12,0)</f>
        <v>0</v>
      </c>
      <c r="E457" s="49">
        <f>IF(B457&lt;=$E$5,E456+C457-D457,0)</f>
        <v>0</v>
      </c>
      <c r="F457" s="49">
        <f>IF(B457&lt;=$E$5,F456+F456*$E$6/12,0)</f>
        <v>0</v>
      </c>
      <c r="G457" s="49">
        <f>IF(A457&lt;12,0,IF(B457=$E$5,1,0))</f>
        <v>0</v>
      </c>
      <c r="I457" s="49">
        <f>IF(G457=1,E457,0)</f>
        <v>0</v>
      </c>
      <c r="J457" s="49">
        <f>IF(G457=1,F457,0)</f>
        <v>0</v>
      </c>
      <c r="L457" s="49">
        <f>IF(F457-E457&gt;0,1,0)</f>
        <v>0</v>
      </c>
    </row>
    <row r="458" spans="1:12" ht="12.75">
      <c r="A458" s="49">
        <f>IF(A457=12,1,A457+1)</f>
        <v>5</v>
      </c>
      <c r="B458" s="49">
        <f>IF(A457=12,B457+1,B457)</f>
        <v>38</v>
      </c>
      <c r="C458" s="49">
        <f>IF(B458&lt;=$E$5,E457*$B$5/12,0)</f>
        <v>0</v>
      </c>
      <c r="D458" s="49">
        <f>IF(B458&lt;=$E$5,E457*$B$6/12,0)</f>
        <v>0</v>
      </c>
      <c r="E458" s="49">
        <f>IF(B458&lt;=$E$5,E457+C458-D458,0)</f>
        <v>0</v>
      </c>
      <c r="F458" s="49">
        <f>IF(B458&lt;=$E$5,F457+F457*$E$6/12,0)</f>
        <v>0</v>
      </c>
      <c r="G458" s="49">
        <f>IF(A458&lt;12,0,IF(B458=$E$5,1,0))</f>
        <v>0</v>
      </c>
      <c r="I458" s="49">
        <f>IF(G458=1,E458,0)</f>
        <v>0</v>
      </c>
      <c r="J458" s="49">
        <f>IF(G458=1,F458,0)</f>
        <v>0</v>
      </c>
      <c r="L458" s="49">
        <f>IF(F458-E458&gt;0,1,0)</f>
        <v>0</v>
      </c>
    </row>
    <row r="459" spans="1:12" ht="12.75">
      <c r="A459" s="49">
        <f>IF(A458=12,1,A458+1)</f>
        <v>6</v>
      </c>
      <c r="B459" s="49">
        <f>IF(A458=12,B458+1,B458)</f>
        <v>38</v>
      </c>
      <c r="C459" s="49">
        <f>IF(B459&lt;=$E$5,E458*$B$5/12,0)</f>
        <v>0</v>
      </c>
      <c r="D459" s="49">
        <f>IF(B459&lt;=$E$5,E458*$B$6/12,0)</f>
        <v>0</v>
      </c>
      <c r="E459" s="49">
        <f>IF(B459&lt;=$E$5,E458+C459-D459,0)</f>
        <v>0</v>
      </c>
      <c r="F459" s="49">
        <f>IF(B459&lt;=$E$5,F458+F458*$E$6/12,0)</f>
        <v>0</v>
      </c>
      <c r="G459" s="49">
        <f>IF(A459&lt;12,0,IF(B459=$E$5,1,0))</f>
        <v>0</v>
      </c>
      <c r="I459" s="49">
        <f>IF(G459=1,E459,0)</f>
        <v>0</v>
      </c>
      <c r="J459" s="49">
        <f>IF(G459=1,F459,0)</f>
        <v>0</v>
      </c>
      <c r="L459" s="49">
        <f>IF(F459-E459&gt;0,1,0)</f>
        <v>0</v>
      </c>
    </row>
    <row r="460" spans="1:12" ht="12.75">
      <c r="A460" s="49">
        <f>IF(A459=12,1,A459+1)</f>
        <v>7</v>
      </c>
      <c r="B460" s="49">
        <f>IF(A459=12,B459+1,B459)</f>
        <v>38</v>
      </c>
      <c r="C460" s="49">
        <f>IF(B460&lt;=$E$5,E459*$B$5/12,0)</f>
        <v>0</v>
      </c>
      <c r="D460" s="49">
        <f>IF(B460&lt;=$E$5,E459*$B$6/12,0)</f>
        <v>0</v>
      </c>
      <c r="E460" s="49">
        <f>IF(B460&lt;=$E$5,E459+C460-D460,0)</f>
        <v>0</v>
      </c>
      <c r="F460" s="49">
        <f>IF(B460&lt;=$E$5,F459+F459*$E$6/12,0)</f>
        <v>0</v>
      </c>
      <c r="G460" s="49">
        <f>IF(A460&lt;12,0,IF(B460=$E$5,1,0))</f>
        <v>0</v>
      </c>
      <c r="I460" s="49">
        <f>IF(G460=1,E460,0)</f>
        <v>0</v>
      </c>
      <c r="J460" s="49">
        <f>IF(G460=1,F460,0)</f>
        <v>0</v>
      </c>
      <c r="L460" s="49">
        <f>IF(F460-E460&gt;0,1,0)</f>
        <v>0</v>
      </c>
    </row>
    <row r="461" spans="1:12" ht="12.75">
      <c r="A461" s="49">
        <f>IF(A460=12,1,A460+1)</f>
        <v>8</v>
      </c>
      <c r="B461" s="49">
        <f>IF(A460=12,B460+1,B460)</f>
        <v>38</v>
      </c>
      <c r="C461" s="49">
        <f>IF(B461&lt;=$E$5,E460*$B$5/12,0)</f>
        <v>0</v>
      </c>
      <c r="D461" s="49">
        <f>IF(B461&lt;=$E$5,E460*$B$6/12,0)</f>
        <v>0</v>
      </c>
      <c r="E461" s="49">
        <f>IF(B461&lt;=$E$5,E460+C461-D461,0)</f>
        <v>0</v>
      </c>
      <c r="F461" s="49">
        <f>IF(B461&lt;=$E$5,F460+F460*$E$6/12,0)</f>
        <v>0</v>
      </c>
      <c r="G461" s="49">
        <f>IF(A461&lt;12,0,IF(B461=$E$5,1,0))</f>
        <v>0</v>
      </c>
      <c r="I461" s="49">
        <f>IF(G461=1,E461,0)</f>
        <v>0</v>
      </c>
      <c r="J461" s="49">
        <f>IF(G461=1,F461,0)</f>
        <v>0</v>
      </c>
      <c r="L461" s="49">
        <f>IF(F461-E461&gt;0,1,0)</f>
        <v>0</v>
      </c>
    </row>
    <row r="462" spans="1:12" ht="12.75">
      <c r="A462" s="49">
        <f>IF(A461=12,1,A461+1)</f>
        <v>9</v>
      </c>
      <c r="B462" s="49">
        <f>IF(A461=12,B461+1,B461)</f>
        <v>38</v>
      </c>
      <c r="C462" s="49">
        <f>IF(B462&lt;=$E$5,E461*$B$5/12,0)</f>
        <v>0</v>
      </c>
      <c r="D462" s="49">
        <f>IF(B462&lt;=$E$5,E461*$B$6/12,0)</f>
        <v>0</v>
      </c>
      <c r="E462" s="49">
        <f>IF(B462&lt;=$E$5,E461+C462-D462,0)</f>
        <v>0</v>
      </c>
      <c r="F462" s="49">
        <f>IF(B462&lt;=$E$5,F461+F461*$E$6/12,0)</f>
        <v>0</v>
      </c>
      <c r="G462" s="49">
        <f>IF(A462&lt;12,0,IF(B462=$E$5,1,0))</f>
        <v>0</v>
      </c>
      <c r="I462" s="49">
        <f>IF(G462=1,E462,0)</f>
        <v>0</v>
      </c>
      <c r="J462" s="49">
        <f>IF(G462=1,F462,0)</f>
        <v>0</v>
      </c>
      <c r="L462" s="49">
        <f>IF(F462-E462&gt;0,1,0)</f>
        <v>0</v>
      </c>
    </row>
    <row r="463" spans="1:12" ht="12.75">
      <c r="A463" s="49">
        <f>IF(A462=12,1,A462+1)</f>
        <v>10</v>
      </c>
      <c r="B463" s="49">
        <f>IF(A462=12,B462+1,B462)</f>
        <v>38</v>
      </c>
      <c r="C463" s="49">
        <f>IF(B463&lt;=$E$5,E462*$B$5/12,0)</f>
        <v>0</v>
      </c>
      <c r="D463" s="49">
        <f>IF(B463&lt;=$E$5,E462*$B$6/12,0)</f>
        <v>0</v>
      </c>
      <c r="E463" s="49">
        <f>IF(B463&lt;=$E$5,E462+C463-D463,0)</f>
        <v>0</v>
      </c>
      <c r="F463" s="49">
        <f>IF(B463&lt;=$E$5,F462+F462*$E$6/12,0)</f>
        <v>0</v>
      </c>
      <c r="G463" s="49">
        <f>IF(A463&lt;12,0,IF(B463=$E$5,1,0))</f>
        <v>0</v>
      </c>
      <c r="I463" s="49">
        <f>IF(G463=1,E463,0)</f>
        <v>0</v>
      </c>
      <c r="J463" s="49">
        <f>IF(G463=1,F463,0)</f>
        <v>0</v>
      </c>
      <c r="L463" s="49">
        <f>IF(F463-E463&gt;0,1,0)</f>
        <v>0</v>
      </c>
    </row>
    <row r="464" spans="1:12" ht="12.75">
      <c r="A464" s="49">
        <f>IF(A463=12,1,A463+1)</f>
        <v>11</v>
      </c>
      <c r="B464" s="49">
        <f>IF(A463=12,B463+1,B463)</f>
        <v>38</v>
      </c>
      <c r="C464" s="49">
        <f>IF(B464&lt;=$E$5,E463*$B$5/12,0)</f>
        <v>0</v>
      </c>
      <c r="D464" s="49">
        <f>IF(B464&lt;=$E$5,E463*$B$6/12,0)</f>
        <v>0</v>
      </c>
      <c r="E464" s="49">
        <f>IF(B464&lt;=$E$5,E463+C464-D464,0)</f>
        <v>0</v>
      </c>
      <c r="F464" s="49">
        <f>IF(B464&lt;=$E$5,F463+F463*$E$6/12,0)</f>
        <v>0</v>
      </c>
      <c r="G464" s="49">
        <f>IF(A464&lt;12,0,IF(B464=$E$5,1,0))</f>
        <v>0</v>
      </c>
      <c r="I464" s="49">
        <f>IF(G464=1,E464,0)</f>
        <v>0</v>
      </c>
      <c r="J464" s="49">
        <f>IF(G464=1,F464,0)</f>
        <v>0</v>
      </c>
      <c r="L464" s="49">
        <f>IF(F464-E464&gt;0,1,0)</f>
        <v>0</v>
      </c>
    </row>
    <row r="465" spans="1:12" ht="12.75">
      <c r="A465" s="49">
        <f>IF(A464=12,1,A464+1)</f>
        <v>12</v>
      </c>
      <c r="B465" s="49">
        <f>IF(A464=12,B464+1,B464)</f>
        <v>38</v>
      </c>
      <c r="C465" s="49">
        <f>IF(B465&lt;=$E$5,E464*$B$5/12,0)</f>
        <v>0</v>
      </c>
      <c r="D465" s="49">
        <f>IF(B465&lt;=$E$5,E464*$B$6/12,0)</f>
        <v>0</v>
      </c>
      <c r="E465" s="49">
        <f>IF(B465&lt;=$E$5,E464+C465-D465,0)</f>
        <v>0</v>
      </c>
      <c r="F465" s="49">
        <f>IF(B465&lt;=$E$5,F464+F464*$E$6/12,0)</f>
        <v>0</v>
      </c>
      <c r="G465" s="49">
        <f>IF(A465&lt;12,0,IF(B465=$E$5,1,0))</f>
        <v>0</v>
      </c>
      <c r="I465" s="49">
        <f>IF(G465=1,E465,0)</f>
        <v>0</v>
      </c>
      <c r="J465" s="49">
        <f>IF(G465=1,F465,0)</f>
        <v>0</v>
      </c>
      <c r="L465" s="49">
        <f>IF(F465-E465&gt;0,1,0)</f>
        <v>0</v>
      </c>
    </row>
    <row r="466" spans="1:12" ht="12.75">
      <c r="A466" s="49">
        <f>IF(A465=12,1,A465+1)</f>
        <v>1</v>
      </c>
      <c r="B466" s="49">
        <f>IF(A465=12,B465+1,B465)</f>
        <v>39</v>
      </c>
      <c r="C466" s="49">
        <f>IF(B466&lt;=$E$5,E465*$B$5/12,0)</f>
        <v>0</v>
      </c>
      <c r="D466" s="49">
        <f>IF(B466&lt;=$E$5,E465*$B$6/12,0)</f>
        <v>0</v>
      </c>
      <c r="E466" s="49">
        <f>IF(B466&lt;=$E$5,E465+C466-D466,0)</f>
        <v>0</v>
      </c>
      <c r="F466" s="49">
        <f>IF(B466&lt;=$E$5,F465+F465*$E$6/12,0)</f>
        <v>0</v>
      </c>
      <c r="G466" s="49">
        <f>IF(A466&lt;12,0,IF(B466=$E$5,1,0))</f>
        <v>0</v>
      </c>
      <c r="I466" s="49">
        <f>IF(G466=1,E466,0)</f>
        <v>0</v>
      </c>
      <c r="J466" s="49">
        <f>IF(G466=1,F466,0)</f>
        <v>0</v>
      </c>
      <c r="L466" s="49">
        <f>IF(F466-E466&gt;0,1,0)</f>
        <v>0</v>
      </c>
    </row>
    <row r="467" spans="1:12" ht="12.75">
      <c r="A467" s="49">
        <f>IF(A466=12,1,A466+1)</f>
        <v>2</v>
      </c>
      <c r="B467" s="49">
        <f>IF(A466=12,B466+1,B466)</f>
        <v>39</v>
      </c>
      <c r="C467" s="49">
        <f>IF(B467&lt;=$E$5,E466*$B$5/12,0)</f>
        <v>0</v>
      </c>
      <c r="D467" s="49">
        <f>IF(B467&lt;=$E$5,E466*$B$6/12,0)</f>
        <v>0</v>
      </c>
      <c r="E467" s="49">
        <f>IF(B467&lt;=$E$5,E466+C467-D467,0)</f>
        <v>0</v>
      </c>
      <c r="F467" s="49">
        <f>IF(B467&lt;=$E$5,F466+F466*$E$6/12,0)</f>
        <v>0</v>
      </c>
      <c r="G467" s="49">
        <f>IF(A467&lt;12,0,IF(B467=$E$5,1,0))</f>
        <v>0</v>
      </c>
      <c r="I467" s="49">
        <f>IF(G467=1,E467,0)</f>
        <v>0</v>
      </c>
      <c r="J467" s="49">
        <f>IF(G467=1,F467,0)</f>
        <v>0</v>
      </c>
      <c r="L467" s="49">
        <f>IF(F467-E467&gt;0,1,0)</f>
        <v>0</v>
      </c>
    </row>
    <row r="468" spans="1:12" ht="12.75">
      <c r="A468" s="49">
        <f>IF(A467=12,1,A467+1)</f>
        <v>3</v>
      </c>
      <c r="B468" s="49">
        <f>IF(A467=12,B467+1,B467)</f>
        <v>39</v>
      </c>
      <c r="C468" s="49">
        <f>IF(B468&lt;=$E$5,E467*$B$5/12,0)</f>
        <v>0</v>
      </c>
      <c r="D468" s="49">
        <f>IF(B468&lt;=$E$5,E467*$B$6/12,0)</f>
        <v>0</v>
      </c>
      <c r="E468" s="49">
        <f>IF(B468&lt;=$E$5,E467+C468-D468,0)</f>
        <v>0</v>
      </c>
      <c r="F468" s="49">
        <f>IF(B468&lt;=$E$5,F467+F467*$E$6/12,0)</f>
        <v>0</v>
      </c>
      <c r="G468" s="49">
        <f>IF(A468&lt;12,0,IF(B468=$E$5,1,0))</f>
        <v>0</v>
      </c>
      <c r="I468" s="49">
        <f>IF(G468=1,E468,0)</f>
        <v>0</v>
      </c>
      <c r="J468" s="49">
        <f>IF(G468=1,F468,0)</f>
        <v>0</v>
      </c>
      <c r="L468" s="49">
        <f>IF(F468-E468&gt;0,1,0)</f>
        <v>0</v>
      </c>
    </row>
    <row r="469" spans="1:12" ht="12.75">
      <c r="A469" s="49">
        <f>IF(A468=12,1,A468+1)</f>
        <v>4</v>
      </c>
      <c r="B469" s="49">
        <f>IF(A468=12,B468+1,B468)</f>
        <v>39</v>
      </c>
      <c r="C469" s="49">
        <f>IF(B469&lt;=$E$5,E468*$B$5/12,0)</f>
        <v>0</v>
      </c>
      <c r="D469" s="49">
        <f>IF(B469&lt;=$E$5,E468*$B$6/12,0)</f>
        <v>0</v>
      </c>
      <c r="E469" s="49">
        <f>IF(B469&lt;=$E$5,E468+C469-D469,0)</f>
        <v>0</v>
      </c>
      <c r="F469" s="49">
        <f>IF(B469&lt;=$E$5,F468+F468*$E$6/12,0)</f>
        <v>0</v>
      </c>
      <c r="G469" s="49">
        <f>IF(A469&lt;12,0,IF(B469=$E$5,1,0))</f>
        <v>0</v>
      </c>
      <c r="I469" s="49">
        <f>IF(G469=1,E469,0)</f>
        <v>0</v>
      </c>
      <c r="J469" s="49">
        <f>IF(G469=1,F469,0)</f>
        <v>0</v>
      </c>
      <c r="L469" s="49">
        <f>IF(F469-E469&gt;0,1,0)</f>
        <v>0</v>
      </c>
    </row>
    <row r="470" spans="1:12" ht="12.75">
      <c r="A470" s="49">
        <f>IF(A469=12,1,A469+1)</f>
        <v>5</v>
      </c>
      <c r="B470" s="49">
        <f>IF(A469=12,B469+1,B469)</f>
        <v>39</v>
      </c>
      <c r="C470" s="49">
        <f>IF(B470&lt;=$E$5,E469*$B$5/12,0)</f>
        <v>0</v>
      </c>
      <c r="D470" s="49">
        <f>IF(B470&lt;=$E$5,E469*$B$6/12,0)</f>
        <v>0</v>
      </c>
      <c r="E470" s="49">
        <f>IF(B470&lt;=$E$5,E469+C470-D470,0)</f>
        <v>0</v>
      </c>
      <c r="F470" s="49">
        <f>IF(B470&lt;=$E$5,F469+F469*$E$6/12,0)</f>
        <v>0</v>
      </c>
      <c r="G470" s="49">
        <f>IF(A470&lt;12,0,IF(B470=$E$5,1,0))</f>
        <v>0</v>
      </c>
      <c r="I470" s="49">
        <f>IF(G470=1,E470,0)</f>
        <v>0</v>
      </c>
      <c r="J470" s="49">
        <f>IF(G470=1,F470,0)</f>
        <v>0</v>
      </c>
      <c r="L470" s="49">
        <f>IF(F470-E470&gt;0,1,0)</f>
        <v>0</v>
      </c>
    </row>
    <row r="471" spans="1:12" ht="12.75">
      <c r="A471" s="49">
        <f>IF(A470=12,1,A470+1)</f>
        <v>6</v>
      </c>
      <c r="B471" s="49">
        <f>IF(A470=12,B470+1,B470)</f>
        <v>39</v>
      </c>
      <c r="C471" s="49">
        <f>IF(B471&lt;=$E$5,E470*$B$5/12,0)</f>
        <v>0</v>
      </c>
      <c r="D471" s="49">
        <f>IF(B471&lt;=$E$5,E470*$B$6/12,0)</f>
        <v>0</v>
      </c>
      <c r="E471" s="49">
        <f>IF(B471&lt;=$E$5,E470+C471-D471,0)</f>
        <v>0</v>
      </c>
      <c r="F471" s="49">
        <f>IF(B471&lt;=$E$5,F470+F470*$E$6/12,0)</f>
        <v>0</v>
      </c>
      <c r="G471" s="49">
        <f>IF(A471&lt;12,0,IF(B471=$E$5,1,0))</f>
        <v>0</v>
      </c>
      <c r="I471" s="49">
        <f>IF(G471=1,E471,0)</f>
        <v>0</v>
      </c>
      <c r="J471" s="49">
        <f>IF(G471=1,F471,0)</f>
        <v>0</v>
      </c>
      <c r="L471" s="49">
        <f>IF(F471-E471&gt;0,1,0)</f>
        <v>0</v>
      </c>
    </row>
    <row r="472" spans="1:12" ht="12.75">
      <c r="A472" s="49">
        <f>IF(A471=12,1,A471+1)</f>
        <v>7</v>
      </c>
      <c r="B472" s="49">
        <f>IF(A471=12,B471+1,B471)</f>
        <v>39</v>
      </c>
      <c r="C472" s="49">
        <f>IF(B472&lt;=$E$5,E471*$B$5/12,0)</f>
        <v>0</v>
      </c>
      <c r="D472" s="49">
        <f>IF(B472&lt;=$E$5,E471*$B$6/12,0)</f>
        <v>0</v>
      </c>
      <c r="E472" s="49">
        <f>IF(B472&lt;=$E$5,E471+C472-D472,0)</f>
        <v>0</v>
      </c>
      <c r="F472" s="49">
        <f>IF(B472&lt;=$E$5,F471+F471*$E$6/12,0)</f>
        <v>0</v>
      </c>
      <c r="G472" s="49">
        <f>IF(A472&lt;12,0,IF(B472=$E$5,1,0))</f>
        <v>0</v>
      </c>
      <c r="I472" s="49">
        <f>IF(G472=1,E472,0)</f>
        <v>0</v>
      </c>
      <c r="J472" s="49">
        <f>IF(G472=1,F472,0)</f>
        <v>0</v>
      </c>
      <c r="L472" s="49">
        <f>IF(F472-E472&gt;0,1,0)</f>
        <v>0</v>
      </c>
    </row>
    <row r="473" spans="1:12" ht="12.75">
      <c r="A473" s="49">
        <f>IF(A472=12,1,A472+1)</f>
        <v>8</v>
      </c>
      <c r="B473" s="49">
        <f>IF(A472=12,B472+1,B472)</f>
        <v>39</v>
      </c>
      <c r="C473" s="49">
        <f>IF(B473&lt;=$E$5,E472*$B$5/12,0)</f>
        <v>0</v>
      </c>
      <c r="D473" s="49">
        <f>IF(B473&lt;=$E$5,E472*$B$6/12,0)</f>
        <v>0</v>
      </c>
      <c r="E473" s="49">
        <f>IF(B473&lt;=$E$5,E472+C473-D473,0)</f>
        <v>0</v>
      </c>
      <c r="F473" s="49">
        <f>IF(B473&lt;=$E$5,F472+F472*$E$6/12,0)</f>
        <v>0</v>
      </c>
      <c r="G473" s="49">
        <f>IF(A473&lt;12,0,IF(B473=$E$5,1,0))</f>
        <v>0</v>
      </c>
      <c r="I473" s="49">
        <f>IF(G473=1,E473,0)</f>
        <v>0</v>
      </c>
      <c r="J473" s="49">
        <f>IF(G473=1,F473,0)</f>
        <v>0</v>
      </c>
      <c r="L473" s="49">
        <f>IF(F473-E473&gt;0,1,0)</f>
        <v>0</v>
      </c>
    </row>
    <row r="474" spans="1:12" ht="12.75">
      <c r="A474" s="49">
        <f>IF(A473=12,1,A473+1)</f>
        <v>9</v>
      </c>
      <c r="B474" s="49">
        <f>IF(A473=12,B473+1,B473)</f>
        <v>39</v>
      </c>
      <c r="C474" s="49">
        <f>IF(B474&lt;=$E$5,E473*$B$5/12,0)</f>
        <v>0</v>
      </c>
      <c r="D474" s="49">
        <f>IF(B474&lt;=$E$5,E473*$B$6/12,0)</f>
        <v>0</v>
      </c>
      <c r="E474" s="49">
        <f>IF(B474&lt;=$E$5,E473+C474-D474,0)</f>
        <v>0</v>
      </c>
      <c r="F474" s="49">
        <f>IF(B474&lt;=$E$5,F473+F473*$E$6/12,0)</f>
        <v>0</v>
      </c>
      <c r="G474" s="49">
        <f>IF(A474&lt;12,0,IF(B474=$E$5,1,0))</f>
        <v>0</v>
      </c>
      <c r="I474" s="49">
        <f>IF(G474=1,E474,0)</f>
        <v>0</v>
      </c>
      <c r="J474" s="49">
        <f>IF(G474=1,F474,0)</f>
        <v>0</v>
      </c>
      <c r="L474" s="49">
        <f>IF(F474-E474&gt;0,1,0)</f>
        <v>0</v>
      </c>
    </row>
    <row r="475" spans="1:12" ht="12.75">
      <c r="A475" s="49">
        <f>IF(A474=12,1,A474+1)</f>
        <v>10</v>
      </c>
      <c r="B475" s="49">
        <f>IF(A474=12,B474+1,B474)</f>
        <v>39</v>
      </c>
      <c r="C475" s="49">
        <f>IF(B475&lt;=$E$5,E474*$B$5/12,0)</f>
        <v>0</v>
      </c>
      <c r="D475" s="49">
        <f>IF(B475&lt;=$E$5,E474*$B$6/12,0)</f>
        <v>0</v>
      </c>
      <c r="E475" s="49">
        <f>IF(B475&lt;=$E$5,E474+C475-D475,0)</f>
        <v>0</v>
      </c>
      <c r="F475" s="49">
        <f>IF(B475&lt;=$E$5,F474+F474*$E$6/12,0)</f>
        <v>0</v>
      </c>
      <c r="G475" s="49">
        <f>IF(A475&lt;12,0,IF(B475=$E$5,1,0))</f>
        <v>0</v>
      </c>
      <c r="I475" s="49">
        <f>IF(G475=1,E475,0)</f>
        <v>0</v>
      </c>
      <c r="J475" s="49">
        <f>IF(G475=1,F475,0)</f>
        <v>0</v>
      </c>
      <c r="L475" s="49">
        <f>IF(F475-E475&gt;0,1,0)</f>
        <v>0</v>
      </c>
    </row>
    <row r="476" spans="1:12" ht="12.75">
      <c r="A476" s="49">
        <f>IF(A475=12,1,A475+1)</f>
        <v>11</v>
      </c>
      <c r="B476" s="49">
        <f>IF(A475=12,B475+1,B475)</f>
        <v>39</v>
      </c>
      <c r="C476" s="49">
        <f>IF(B476&lt;=$E$5,E475*$B$5/12,0)</f>
        <v>0</v>
      </c>
      <c r="D476" s="49">
        <f>IF(B476&lt;=$E$5,E475*$B$6/12,0)</f>
        <v>0</v>
      </c>
      <c r="E476" s="49">
        <f>IF(B476&lt;=$E$5,E475+C476-D476,0)</f>
        <v>0</v>
      </c>
      <c r="F476" s="49">
        <f>IF(B476&lt;=$E$5,F475+F475*$E$6/12,0)</f>
        <v>0</v>
      </c>
      <c r="G476" s="49">
        <f>IF(A476&lt;12,0,IF(B476=$E$5,1,0))</f>
        <v>0</v>
      </c>
      <c r="I476" s="49">
        <f>IF(G476=1,E476,0)</f>
        <v>0</v>
      </c>
      <c r="J476" s="49">
        <f>IF(G476=1,F476,0)</f>
        <v>0</v>
      </c>
      <c r="L476" s="49">
        <f>IF(F476-E476&gt;0,1,0)</f>
        <v>0</v>
      </c>
    </row>
    <row r="477" spans="1:12" ht="12.75">
      <c r="A477" s="49">
        <f>IF(A476=12,1,A476+1)</f>
        <v>12</v>
      </c>
      <c r="B477" s="49">
        <f>IF(A476=12,B476+1,B476)</f>
        <v>39</v>
      </c>
      <c r="C477" s="49">
        <f>IF(B477&lt;=$E$5,E476*$B$5/12,0)</f>
        <v>0</v>
      </c>
      <c r="D477" s="49">
        <f>IF(B477&lt;=$E$5,E476*$B$6/12,0)</f>
        <v>0</v>
      </c>
      <c r="E477" s="49">
        <f>IF(B477&lt;=$E$5,E476+C477-D477,0)</f>
        <v>0</v>
      </c>
      <c r="F477" s="49">
        <f>IF(B477&lt;=$E$5,F476+F476*$E$6/12,0)</f>
        <v>0</v>
      </c>
      <c r="G477" s="49">
        <f>IF(A477&lt;12,0,IF(B477=$E$5,1,0))</f>
        <v>0</v>
      </c>
      <c r="I477" s="49">
        <f>IF(G477=1,E477,0)</f>
        <v>0</v>
      </c>
      <c r="J477" s="49">
        <f>IF(G477=1,F477,0)</f>
        <v>0</v>
      </c>
      <c r="L477" s="49">
        <f>IF(F477-E477&gt;0,1,0)</f>
        <v>0</v>
      </c>
    </row>
    <row r="478" spans="1:12" ht="12.75">
      <c r="A478" s="49">
        <f>IF(A477=12,1,A477+1)</f>
        <v>1</v>
      </c>
      <c r="B478" s="49">
        <f>IF(A477=12,B477+1,B477)</f>
        <v>40</v>
      </c>
      <c r="C478" s="49">
        <f>IF(B478&lt;=$E$5,E477*$B$5/12,0)</f>
        <v>0</v>
      </c>
      <c r="D478" s="49">
        <f>IF(B478&lt;=$E$5,E477*$B$6/12,0)</f>
        <v>0</v>
      </c>
      <c r="E478" s="49">
        <f>IF(B478&lt;=$E$5,E477+C478-D478,0)</f>
        <v>0</v>
      </c>
      <c r="F478" s="49">
        <f>IF(B478&lt;=$E$5,F477+F477*$E$6/12,0)</f>
        <v>0</v>
      </c>
      <c r="G478" s="49">
        <f>IF(A478&lt;12,0,IF(B478=$E$5,1,0))</f>
        <v>0</v>
      </c>
      <c r="I478" s="49">
        <f>IF(G478=1,E478,0)</f>
        <v>0</v>
      </c>
      <c r="J478" s="49">
        <f>IF(G478=1,F478,0)</f>
        <v>0</v>
      </c>
      <c r="L478" s="49">
        <f>IF(F478-E478&gt;0,1,0)</f>
        <v>0</v>
      </c>
    </row>
    <row r="479" spans="1:12" ht="12.75">
      <c r="A479" s="49">
        <f>IF(A478=12,1,A478+1)</f>
        <v>2</v>
      </c>
      <c r="B479" s="49">
        <f>IF(A478=12,B478+1,B478)</f>
        <v>40</v>
      </c>
      <c r="C479" s="49">
        <f>IF(B479&lt;=$E$5,E478*$B$5/12,0)</f>
        <v>0</v>
      </c>
      <c r="D479" s="49">
        <f>IF(B479&lt;=$E$5,E478*$B$6/12,0)</f>
        <v>0</v>
      </c>
      <c r="E479" s="49">
        <f>IF(B479&lt;=$E$5,E478+C479-D479,0)</f>
        <v>0</v>
      </c>
      <c r="F479" s="49">
        <f>IF(B479&lt;=$E$5,F478+F478*$E$6/12,0)</f>
        <v>0</v>
      </c>
      <c r="G479" s="49">
        <f>IF(A479&lt;12,0,IF(B479=$E$5,1,0))</f>
        <v>0</v>
      </c>
      <c r="I479" s="49">
        <f>IF(G479=1,E479,0)</f>
        <v>0</v>
      </c>
      <c r="J479" s="49">
        <f>IF(G479=1,F479,0)</f>
        <v>0</v>
      </c>
      <c r="L479" s="49">
        <f>IF(F479-E479&gt;0,1,0)</f>
        <v>0</v>
      </c>
    </row>
    <row r="480" spans="1:12" ht="12.75">
      <c r="A480" s="49">
        <f>IF(A479=12,1,A479+1)</f>
        <v>3</v>
      </c>
      <c r="B480" s="49">
        <f>IF(A479=12,B479+1,B479)</f>
        <v>40</v>
      </c>
      <c r="C480" s="49">
        <f>IF(B480&lt;=$E$5,E479*$B$5/12,0)</f>
        <v>0</v>
      </c>
      <c r="D480" s="49">
        <f>IF(B480&lt;=$E$5,E479*$B$6/12,0)</f>
        <v>0</v>
      </c>
      <c r="E480" s="49">
        <f>IF(B480&lt;=$E$5,E479+C480-D480,0)</f>
        <v>0</v>
      </c>
      <c r="F480" s="49">
        <f>IF(B480&lt;=$E$5,F479+F479*$E$6/12,0)</f>
        <v>0</v>
      </c>
      <c r="G480" s="49">
        <f>IF(A480&lt;12,0,IF(B480=$E$5,1,0))</f>
        <v>0</v>
      </c>
      <c r="I480" s="49">
        <f>IF(G480=1,E480,0)</f>
        <v>0</v>
      </c>
      <c r="J480" s="49">
        <f>IF(G480=1,F480,0)</f>
        <v>0</v>
      </c>
      <c r="L480" s="49">
        <f>IF(F480-E480&gt;0,1,0)</f>
        <v>0</v>
      </c>
    </row>
    <row r="481" spans="1:12" ht="12.75">
      <c r="A481" s="49">
        <f>IF(A480=12,1,A480+1)</f>
        <v>4</v>
      </c>
      <c r="B481" s="49">
        <f>IF(A480=12,B480+1,B480)</f>
        <v>40</v>
      </c>
      <c r="C481" s="49">
        <f>IF(B481&lt;=$E$5,E480*$B$5/12,0)</f>
        <v>0</v>
      </c>
      <c r="D481" s="49">
        <f>IF(B481&lt;=$E$5,E480*$B$6/12,0)</f>
        <v>0</v>
      </c>
      <c r="E481" s="49">
        <f>IF(B481&lt;=$E$5,E480+C481-D481,0)</f>
        <v>0</v>
      </c>
      <c r="F481" s="49">
        <f>IF(B481&lt;=$E$5,F480+F480*$E$6/12,0)</f>
        <v>0</v>
      </c>
      <c r="G481" s="49">
        <f>IF(A481&lt;12,0,IF(B481=$E$5,1,0))</f>
        <v>0</v>
      </c>
      <c r="I481" s="49">
        <f>IF(G481=1,E481,0)</f>
        <v>0</v>
      </c>
      <c r="J481" s="49">
        <f>IF(G481=1,F481,0)</f>
        <v>0</v>
      </c>
      <c r="L481" s="49">
        <f>IF(F481-E481&gt;0,1,0)</f>
        <v>0</v>
      </c>
    </row>
    <row r="482" spans="1:12" ht="12.75">
      <c r="A482" s="49">
        <f>IF(A481=12,1,A481+1)</f>
        <v>5</v>
      </c>
      <c r="B482" s="49">
        <f>IF(A481=12,B481+1,B481)</f>
        <v>40</v>
      </c>
      <c r="C482" s="49">
        <f>IF(B482&lt;=$E$5,E481*$B$5/12,0)</f>
        <v>0</v>
      </c>
      <c r="D482" s="49">
        <f>IF(B482&lt;=$E$5,E481*$B$6/12,0)</f>
        <v>0</v>
      </c>
      <c r="E482" s="49">
        <f>IF(B482&lt;=$E$5,E481+C482-D482,0)</f>
        <v>0</v>
      </c>
      <c r="F482" s="49">
        <f>IF(B482&lt;=$E$5,F481+F481*$E$6/12,0)</f>
        <v>0</v>
      </c>
      <c r="G482" s="49">
        <f>IF(A482&lt;12,0,IF(B482=$E$5,1,0))</f>
        <v>0</v>
      </c>
      <c r="I482" s="49">
        <f>IF(G482=1,E482,0)</f>
        <v>0</v>
      </c>
      <c r="J482" s="49">
        <f>IF(G482=1,F482,0)</f>
        <v>0</v>
      </c>
      <c r="L482" s="49">
        <f>IF(F482-E482&gt;0,1,0)</f>
        <v>0</v>
      </c>
    </row>
    <row r="483" spans="1:12" ht="12.75">
      <c r="A483" s="49">
        <f>IF(A482=12,1,A482+1)</f>
        <v>6</v>
      </c>
      <c r="B483" s="49">
        <f>IF(A482=12,B482+1,B482)</f>
        <v>40</v>
      </c>
      <c r="C483" s="49">
        <f>IF(B483&lt;=$E$5,E482*$B$5/12,0)</f>
        <v>0</v>
      </c>
      <c r="D483" s="49">
        <f>IF(B483&lt;=$E$5,E482*$B$6/12,0)</f>
        <v>0</v>
      </c>
      <c r="E483" s="49">
        <f>IF(B483&lt;=$E$5,E482+C483-D483,0)</f>
        <v>0</v>
      </c>
      <c r="F483" s="49">
        <f>IF(B483&lt;=$E$5,F482+F482*$E$6/12,0)</f>
        <v>0</v>
      </c>
      <c r="G483" s="49">
        <f>IF(A483&lt;12,0,IF(B483=$E$5,1,0))</f>
        <v>0</v>
      </c>
      <c r="I483" s="49">
        <f>IF(G483=1,E483,0)</f>
        <v>0</v>
      </c>
      <c r="J483" s="49">
        <f>IF(G483=1,F483,0)</f>
        <v>0</v>
      </c>
      <c r="L483" s="49">
        <f>IF(F483-E483&gt;0,1,0)</f>
        <v>0</v>
      </c>
    </row>
    <row r="484" spans="1:12" ht="12.75">
      <c r="A484" s="49">
        <f>IF(A483=12,1,A483+1)</f>
        <v>7</v>
      </c>
      <c r="B484" s="49">
        <f>IF(A483=12,B483+1,B483)</f>
        <v>40</v>
      </c>
      <c r="C484" s="49">
        <f>IF(B484&lt;=$E$5,E483*$B$5/12,0)</f>
        <v>0</v>
      </c>
      <c r="D484" s="49">
        <f>IF(B484&lt;=$E$5,E483*$B$6/12,0)</f>
        <v>0</v>
      </c>
      <c r="E484" s="49">
        <f>IF(B484&lt;=$E$5,E483+C484-D484,0)</f>
        <v>0</v>
      </c>
      <c r="F484" s="49">
        <f>IF(B484&lt;=$E$5,F483+F483*$E$6/12,0)</f>
        <v>0</v>
      </c>
      <c r="G484" s="49">
        <f>IF(A484&lt;12,0,IF(B484=$E$5,1,0))</f>
        <v>0</v>
      </c>
      <c r="I484" s="49">
        <f>IF(G484=1,E484,0)</f>
        <v>0</v>
      </c>
      <c r="J484" s="49">
        <f>IF(G484=1,F484,0)</f>
        <v>0</v>
      </c>
      <c r="L484" s="49">
        <f>IF(F484-E484&gt;0,1,0)</f>
        <v>0</v>
      </c>
    </row>
    <row r="485" spans="1:12" ht="12.75">
      <c r="A485" s="49">
        <f>IF(A484=12,1,A484+1)</f>
        <v>8</v>
      </c>
      <c r="B485" s="49">
        <f>IF(A484=12,B484+1,B484)</f>
        <v>40</v>
      </c>
      <c r="C485" s="49">
        <f>IF(B485&lt;=$E$5,E484*$B$5/12,0)</f>
        <v>0</v>
      </c>
      <c r="D485" s="49">
        <f>IF(B485&lt;=$E$5,E484*$B$6/12,0)</f>
        <v>0</v>
      </c>
      <c r="E485" s="49">
        <f>IF(B485&lt;=$E$5,E484+C485-D485,0)</f>
        <v>0</v>
      </c>
      <c r="F485" s="49">
        <f>IF(B485&lt;=$E$5,F484+F484*$E$6/12,0)</f>
        <v>0</v>
      </c>
      <c r="G485" s="49">
        <f>IF(A485&lt;12,0,IF(B485=$E$5,1,0))</f>
        <v>0</v>
      </c>
      <c r="I485" s="49">
        <f>IF(G485=1,E485,0)</f>
        <v>0</v>
      </c>
      <c r="J485" s="49">
        <f>IF(G485=1,F485,0)</f>
        <v>0</v>
      </c>
      <c r="L485" s="49">
        <f>IF(F485-E485&gt;0,1,0)</f>
        <v>0</v>
      </c>
    </row>
    <row r="486" spans="1:12" ht="12.75">
      <c r="A486" s="49">
        <f>IF(A485=12,1,A485+1)</f>
        <v>9</v>
      </c>
      <c r="B486" s="49">
        <f>IF(A485=12,B485+1,B485)</f>
        <v>40</v>
      </c>
      <c r="C486" s="49">
        <f>IF(B486&lt;=$E$5,E485*$B$5/12,0)</f>
        <v>0</v>
      </c>
      <c r="D486" s="49">
        <f>IF(B486&lt;=$E$5,E485*$B$6/12,0)</f>
        <v>0</v>
      </c>
      <c r="E486" s="49">
        <f>IF(B486&lt;=$E$5,E485+C486-D486,0)</f>
        <v>0</v>
      </c>
      <c r="F486" s="49">
        <f>IF(B486&lt;=$E$5,F485+F485*$E$6/12,0)</f>
        <v>0</v>
      </c>
      <c r="G486" s="49">
        <f>IF(A486&lt;12,0,IF(B486=$E$5,1,0))</f>
        <v>0</v>
      </c>
      <c r="I486" s="49">
        <f>IF(G486=1,E486,0)</f>
        <v>0</v>
      </c>
      <c r="J486" s="49">
        <f>IF(G486=1,F486,0)</f>
        <v>0</v>
      </c>
      <c r="L486" s="49">
        <f>IF(F486-E486&gt;0,1,0)</f>
        <v>0</v>
      </c>
    </row>
    <row r="487" spans="1:12" ht="12.75">
      <c r="A487" s="49">
        <f>IF(A486=12,1,A486+1)</f>
        <v>10</v>
      </c>
      <c r="B487" s="49">
        <f>IF(A486=12,B486+1,B486)</f>
        <v>40</v>
      </c>
      <c r="C487" s="49">
        <f>IF(B487&lt;=$E$5,E486*$B$5/12,0)</f>
        <v>0</v>
      </c>
      <c r="D487" s="49">
        <f>IF(B487&lt;=$E$5,E486*$B$6/12,0)</f>
        <v>0</v>
      </c>
      <c r="E487" s="49">
        <f>IF(B487&lt;=$E$5,E486+C487-D487,0)</f>
        <v>0</v>
      </c>
      <c r="F487" s="49">
        <f>IF(B487&lt;=$E$5,F486+F486*$E$6/12,0)</f>
        <v>0</v>
      </c>
      <c r="G487" s="49">
        <f>IF(A487&lt;12,0,IF(B487=$E$5,1,0))</f>
        <v>0</v>
      </c>
      <c r="I487" s="49">
        <f>IF(G487=1,E487,0)</f>
        <v>0</v>
      </c>
      <c r="J487" s="49">
        <f>IF(G487=1,F487,0)</f>
        <v>0</v>
      </c>
      <c r="L487" s="49">
        <f>IF(F487-E487&gt;0,1,0)</f>
        <v>0</v>
      </c>
    </row>
    <row r="488" spans="1:12" ht="12.75">
      <c r="A488" s="49">
        <f>IF(A487=12,1,A487+1)</f>
        <v>11</v>
      </c>
      <c r="B488" s="49">
        <f>IF(A487=12,B487+1,B487)</f>
        <v>40</v>
      </c>
      <c r="C488" s="49">
        <f>IF(B488&lt;=$E$5,E487*$B$5/12,0)</f>
        <v>0</v>
      </c>
      <c r="D488" s="49">
        <f>IF(B488&lt;=$E$5,E487*$B$6/12,0)</f>
        <v>0</v>
      </c>
      <c r="E488" s="49">
        <f>IF(B488&lt;=$E$5,E487+C488-D488,0)</f>
        <v>0</v>
      </c>
      <c r="F488" s="49">
        <f>IF(B488&lt;=$E$5,F487+F487*$E$6/12,0)</f>
        <v>0</v>
      </c>
      <c r="G488" s="49">
        <f>IF(A488&lt;12,0,IF(B488=$E$5,1,0))</f>
        <v>0</v>
      </c>
      <c r="I488" s="49">
        <f>IF(G488=1,E488,0)</f>
        <v>0</v>
      </c>
      <c r="J488" s="49">
        <f>IF(G488=1,F488,0)</f>
        <v>0</v>
      </c>
      <c r="L488" s="49">
        <f>IF(F488-E488&gt;0,1,0)</f>
        <v>0</v>
      </c>
    </row>
    <row r="489" spans="1:12" ht="12.75">
      <c r="A489" s="49">
        <f>IF(A488=12,1,A488+1)</f>
        <v>12</v>
      </c>
      <c r="B489" s="49">
        <f>IF(A488=12,B488+1,B488)</f>
        <v>40</v>
      </c>
      <c r="C489" s="49">
        <f>IF(B489&lt;=$E$5,E488*$B$5/12,0)</f>
        <v>0</v>
      </c>
      <c r="D489" s="49">
        <f>IF(B489&lt;=$E$5,E488*$B$6/12,0)</f>
        <v>0</v>
      </c>
      <c r="E489" s="49">
        <f>IF(B489&lt;=$E$5,E488+C489-D489,0)</f>
        <v>0</v>
      </c>
      <c r="F489" s="49">
        <f>IF(B489&lt;=$E$5,F488+F488*$E$6/12,0)</f>
        <v>0</v>
      </c>
      <c r="G489" s="49">
        <f>IF(A489&lt;12,0,IF(B489=$E$5,1,0))</f>
        <v>0</v>
      </c>
      <c r="I489" s="49">
        <f>IF(G489=1,E489,0)</f>
        <v>0</v>
      </c>
      <c r="J489" s="49">
        <f>IF(G489=1,F489,0)</f>
        <v>0</v>
      </c>
      <c r="L489" s="49">
        <f>IF(F489-E489&gt;0,1,0)</f>
        <v>0</v>
      </c>
    </row>
    <row r="491" spans="1:12" ht="12.75">
      <c r="A491" s="49" t="s">
        <v>66</v>
      </c>
      <c r="C491" s="51">
        <f>SUM(C10:C489)</f>
        <v>7199.908270244961</v>
      </c>
      <c r="D491" s="51">
        <f>SUM(D10:D489)</f>
        <v>1799.9770675612403</v>
      </c>
      <c r="I491" s="58"/>
      <c r="J491" s="58"/>
      <c r="L491" s="49">
        <f>SUM(L10:L489)</f>
        <v>39</v>
      </c>
    </row>
    <row r="492" spans="1:10" ht="12.75">
      <c r="A492" s="49" t="s">
        <v>67</v>
      </c>
      <c r="E492" s="58">
        <f>I492</f>
        <v>14923.740726493243</v>
      </c>
      <c r="F492" s="58">
        <f>J492</f>
        <v>13493.535471908333</v>
      </c>
      <c r="I492" s="58">
        <f>SUM(I10:I489)</f>
        <v>14923.740726493243</v>
      </c>
      <c r="J492" s="58">
        <f>SUM(J10:J489)</f>
        <v>13493.535471908333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9"/>
  <sheetViews>
    <sheetView showGridLines="0" showRowColHeaders="0" showOutlineSymbols="0" workbookViewId="0" topLeftCell="A1">
      <selection activeCell="A4" sqref="A4"/>
    </sheetView>
  </sheetViews>
  <sheetFormatPr defaultColWidth="12.57421875" defaultRowHeight="12.75"/>
  <cols>
    <col min="1" max="1" width="34.28125" style="49" customWidth="1"/>
    <col min="2" max="2" width="20.00390625" style="49" customWidth="1"/>
    <col min="3" max="3" width="16.28125" style="49" customWidth="1"/>
    <col min="4" max="4" width="32.00390625" style="49" customWidth="1"/>
    <col min="5" max="16384" width="11.57421875" style="49" customWidth="1"/>
  </cols>
  <sheetData>
    <row r="2" spans="2:3" ht="17.25">
      <c r="B2" s="50" t="s">
        <v>68</v>
      </c>
      <c r="C2" s="50" t="s">
        <v>69</v>
      </c>
    </row>
    <row r="4" spans="1:3" ht="12.75">
      <c r="A4" s="49" t="s">
        <v>70</v>
      </c>
      <c r="B4" s="51">
        <f>Daten!C18</f>
        <v>100</v>
      </c>
      <c r="C4" s="52" t="s">
        <v>37</v>
      </c>
    </row>
    <row r="5" spans="1:3" ht="12.75">
      <c r="A5" s="49" t="s">
        <v>38</v>
      </c>
      <c r="B5" s="51">
        <f>IF(B4&gt;0,B4,0)</f>
        <v>100</v>
      </c>
      <c r="C5" s="52" t="s">
        <v>37</v>
      </c>
    </row>
    <row r="6" ht="12.75">
      <c r="C6" s="52"/>
    </row>
    <row r="7" spans="1:4" ht="12.75">
      <c r="A7" s="49" t="s">
        <v>39</v>
      </c>
      <c r="B7" s="53">
        <f>Daten!C21</f>
        <v>0.05</v>
      </c>
      <c r="C7" s="52"/>
      <c r="D7" s="49" t="s">
        <v>40</v>
      </c>
    </row>
    <row r="8" spans="1:4" ht="12.75">
      <c r="A8" s="49" t="s">
        <v>38</v>
      </c>
      <c r="B8" s="53">
        <f>IF(B7&gt;0,B7,0)</f>
        <v>0.05</v>
      </c>
      <c r="C8" s="52"/>
      <c r="D8" s="49" t="s">
        <v>41</v>
      </c>
    </row>
    <row r="9" spans="1:4" ht="12.75">
      <c r="A9" s="49" t="s">
        <v>10</v>
      </c>
      <c r="B9" s="51">
        <f>B5-B5*100/(100+B8*100)</f>
        <v>4.761904761904759</v>
      </c>
      <c r="C9" s="52" t="s">
        <v>37</v>
      </c>
      <c r="D9" s="49" t="s">
        <v>42</v>
      </c>
    </row>
    <row r="10" spans="1:4" ht="12.75">
      <c r="A10" s="49" t="s">
        <v>43</v>
      </c>
      <c r="B10" s="51">
        <f>B5*100/(100+B8*100)</f>
        <v>95.23809523809524</v>
      </c>
      <c r="C10" s="52"/>
      <c r="D10" s="49" t="s">
        <v>44</v>
      </c>
    </row>
    <row r="11" ht="12.75">
      <c r="C11" s="52"/>
    </row>
    <row r="12" spans="1:3" ht="12.75">
      <c r="A12" s="49" t="s">
        <v>45</v>
      </c>
      <c r="B12" s="54">
        <f>Daten!C22</f>
        <v>0.015</v>
      </c>
      <c r="C12" s="52"/>
    </row>
    <row r="13" spans="1:3" ht="12.75">
      <c r="A13" s="49" t="s">
        <v>38</v>
      </c>
      <c r="B13" s="54">
        <f>IF(B12&gt;0,B12,0)</f>
        <v>0.015</v>
      </c>
      <c r="C13" s="52"/>
    </row>
    <row r="14" spans="2:3" ht="12.75">
      <c r="B14" s="54"/>
      <c r="C14" s="52"/>
    </row>
    <row r="15" spans="1:3" ht="12.75">
      <c r="A15" s="49" t="s">
        <v>71</v>
      </c>
      <c r="B15" s="54">
        <f>Daten!C20</f>
        <v>0.06</v>
      </c>
      <c r="C15" s="52"/>
    </row>
    <row r="16" spans="1:3" ht="12.75">
      <c r="A16" s="49" t="s">
        <v>47</v>
      </c>
      <c r="B16" s="54">
        <f>B15</f>
        <v>0.06</v>
      </c>
      <c r="C16" s="52"/>
    </row>
    <row r="18" spans="1:3" ht="12.75">
      <c r="A18" s="49" t="s">
        <v>48</v>
      </c>
      <c r="B18" s="49">
        <f>Daten!C19</f>
        <v>10</v>
      </c>
      <c r="C18" s="52" t="s">
        <v>49</v>
      </c>
    </row>
    <row r="19" spans="1:3" ht="12.75">
      <c r="A19" s="49" t="s">
        <v>38</v>
      </c>
      <c r="B19" s="49">
        <f>IF(B18&lt;0,0,IF(B18&gt;40,40,B18))</f>
        <v>10</v>
      </c>
      <c r="C19" s="52" t="s">
        <v>49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497"/>
  <sheetViews>
    <sheetView showGridLines="0" showRowColHeaders="0" showOutlineSymbols="0" workbookViewId="0" topLeftCell="A1">
      <selection activeCell="C5" sqref="C5"/>
    </sheetView>
  </sheetViews>
  <sheetFormatPr defaultColWidth="12.57421875" defaultRowHeight="12.75"/>
  <cols>
    <col min="1" max="1" width="19.140625" style="49" customWidth="1"/>
    <col min="2" max="2" width="18.140625" style="49" customWidth="1"/>
    <col min="3" max="4" width="18.28125" style="49" customWidth="1"/>
    <col min="5" max="5" width="16.8515625" style="49" customWidth="1"/>
    <col min="6" max="6" width="15.8515625" style="49" customWidth="1"/>
    <col min="7" max="8" width="18.28125" style="49" customWidth="1"/>
    <col min="9" max="9" width="12.7109375" style="49" customWidth="1"/>
    <col min="10" max="10" width="11.57421875" style="49" customWidth="1"/>
    <col min="11" max="11" width="14.8515625" style="49" customWidth="1"/>
    <col min="12" max="12" width="17.7109375" style="49" customWidth="1"/>
    <col min="13" max="13" width="11.57421875" style="49" customWidth="1"/>
    <col min="14" max="14" width="28.7109375" style="49" customWidth="1"/>
    <col min="15" max="15" width="11.57421875" style="49" customWidth="1"/>
    <col min="16" max="16" width="20.57421875" style="49" customWidth="1"/>
    <col min="17" max="17" width="22.28125" style="49" customWidth="1"/>
    <col min="18" max="16384" width="11.57421875" style="49" customWidth="1"/>
  </cols>
  <sheetData>
    <row r="2" spans="2:9" ht="17.25">
      <c r="B2" s="50" t="s">
        <v>51</v>
      </c>
      <c r="C2" s="50"/>
      <c r="D2" s="50" t="s">
        <v>68</v>
      </c>
      <c r="E2" s="50" t="s">
        <v>69</v>
      </c>
      <c r="H2" s="49" t="s">
        <v>59</v>
      </c>
      <c r="I2" s="49">
        <f>_XLL.XINTZINSFUSS(G10:G490,P10:P490,0.08)*100</f>
        <v>3.645623085762226</v>
      </c>
    </row>
    <row r="3" spans="8:9" ht="12.75">
      <c r="H3" s="49" t="s">
        <v>72</v>
      </c>
      <c r="I3" s="59">
        <f>DATE(2009,1,1)</f>
        <v>39814</v>
      </c>
    </row>
    <row r="4" spans="1:8" ht="12.75">
      <c r="A4" s="49" t="s">
        <v>73</v>
      </c>
      <c r="B4" s="51">
        <f>MS!B10</f>
        <v>95.23809523809524</v>
      </c>
      <c r="E4" s="49" t="s">
        <v>69</v>
      </c>
      <c r="F4" s="51">
        <f>MS!B5</f>
        <v>100</v>
      </c>
      <c r="H4" s="49" t="s">
        <v>74</v>
      </c>
    </row>
    <row r="5" spans="1:9" ht="12.75">
      <c r="A5" s="49" t="s">
        <v>75</v>
      </c>
      <c r="B5" s="54">
        <f>MS!B16</f>
        <v>0.06</v>
      </c>
      <c r="C5" s="54"/>
      <c r="E5" s="49" t="s">
        <v>54</v>
      </c>
      <c r="F5" s="49">
        <f>MS!B19</f>
        <v>10</v>
      </c>
      <c r="H5" s="49" t="s">
        <v>76</v>
      </c>
      <c r="I5" s="59">
        <f>DATE(YEAR($P$10)+$F$5,MONTH($P$10),DAY($P$10))</f>
        <v>43466</v>
      </c>
    </row>
    <row r="6" spans="1:8" ht="12.75">
      <c r="A6" s="49" t="s">
        <v>55</v>
      </c>
      <c r="B6" s="54">
        <f>MS!B13</f>
        <v>0.015</v>
      </c>
      <c r="C6" s="54"/>
      <c r="E6" s="49" t="s">
        <v>56</v>
      </c>
      <c r="F6" s="54">
        <f>Daten!C29</f>
        <v>0.03</v>
      </c>
      <c r="G6" s="54"/>
      <c r="H6" s="49" t="s">
        <v>74</v>
      </c>
    </row>
    <row r="8" spans="1:16" s="56" customFormat="1" ht="12.75">
      <c r="A8" s="56" t="s">
        <v>57</v>
      </c>
      <c r="B8" s="56" t="s">
        <v>58</v>
      </c>
      <c r="C8" s="56" t="s">
        <v>52</v>
      </c>
      <c r="D8" s="56" t="s">
        <v>59</v>
      </c>
      <c r="E8" s="56" t="s">
        <v>12</v>
      </c>
      <c r="F8" s="56" t="s">
        <v>60</v>
      </c>
      <c r="G8" s="56" t="s">
        <v>69</v>
      </c>
      <c r="H8" s="56" t="s">
        <v>61</v>
      </c>
      <c r="I8" s="56" t="s">
        <v>62</v>
      </c>
      <c r="K8" s="56" t="s">
        <v>63</v>
      </c>
      <c r="L8" s="56" t="s">
        <v>64</v>
      </c>
      <c r="N8" s="56" t="s">
        <v>65</v>
      </c>
      <c r="P8" s="60" t="s">
        <v>77</v>
      </c>
    </row>
    <row r="10" spans="1:16" ht="12.75">
      <c r="A10" s="49">
        <v>1</v>
      </c>
      <c r="B10" s="49">
        <v>1</v>
      </c>
      <c r="C10" s="51">
        <f>$B$4</f>
        <v>95.23809523809524</v>
      </c>
      <c r="D10" s="51">
        <f>(F9+C10)*$B$5/12</f>
        <v>0.4761904761904762</v>
      </c>
      <c r="E10" s="51">
        <f>(F9+C10)*$B$6/12</f>
        <v>0.11904761904761905</v>
      </c>
      <c r="F10" s="51">
        <f>F9+D10-E10+$B$4</f>
        <v>95.5952380952381</v>
      </c>
      <c r="G10" s="51">
        <f>$F$4</f>
        <v>100</v>
      </c>
      <c r="H10" s="51">
        <f>H9+(H9+G10)*$F$6/12+G10</f>
        <v>100.25</v>
      </c>
      <c r="I10" s="49">
        <f>IF(A10&lt;12,0,IF(B10=$F$5,1,0))</f>
        <v>0</v>
      </c>
      <c r="K10" s="49">
        <f>IF(I10=1,F10,0)</f>
        <v>0</v>
      </c>
      <c r="L10" s="49">
        <f>IF(I10=1,H10,0)</f>
        <v>0</v>
      </c>
      <c r="N10" s="49">
        <f>IF(H10&gt;F10,1,0)</f>
        <v>1</v>
      </c>
      <c r="P10" s="59">
        <f>DATE(2009,1,1)</f>
        <v>39814</v>
      </c>
    </row>
    <row r="11" spans="1:16" ht="12.75">
      <c r="A11" s="49">
        <f>IF(A10=12,1,A10+1)</f>
        <v>2</v>
      </c>
      <c r="B11" s="49">
        <f>IF(A10=12,B10+1,B10)</f>
        <v>1</v>
      </c>
      <c r="C11" s="51">
        <f>IF(B11&lt;=$F$5,$B$4,0)</f>
        <v>95.23809523809524</v>
      </c>
      <c r="D11" s="51">
        <f>IF(B11&lt;=$F$5,(F10+C11)*$B$5/12,0)</f>
        <v>0.9541666666666666</v>
      </c>
      <c r="E11" s="51">
        <f>IF(B11&lt;=$F$5,(F10+C11)*$B$6/12,0)</f>
        <v>0.23854166666666665</v>
      </c>
      <c r="F11" s="51">
        <f>IF(B11&lt;=$F$5,F10+D11-E11+$B$4,0)</f>
        <v>191.54895833333336</v>
      </c>
      <c r="G11" s="51">
        <f>IF(B11&lt;=$F$5,$F$4,0)</f>
        <v>100</v>
      </c>
      <c r="H11" s="51">
        <f>IF(B11&lt;=$F$5,H10+(H10+G11)*$F$6/12+G11,0)</f>
        <v>200.750625</v>
      </c>
      <c r="I11" s="49">
        <f>IF(A11&lt;12,0,IF(B11=$F$5,1,0))</f>
        <v>0</v>
      </c>
      <c r="K11" s="49">
        <f>IF(I11=1,F11,0)</f>
        <v>0</v>
      </c>
      <c r="L11" s="49">
        <f>IF(I11=1,H11,0)</f>
        <v>0</v>
      </c>
      <c r="N11" s="49">
        <f>IF(H11&gt;F11,1,0)</f>
        <v>1</v>
      </c>
      <c r="P11" s="59">
        <f>IF(B11&lt;=$F$5,DATE(YEAR(P10),MONTH(P10)+1,DAY(P10)),0)</f>
        <v>39845</v>
      </c>
    </row>
    <row r="12" spans="1:16" ht="12.75">
      <c r="A12" s="49">
        <f>IF(A11=12,1,A11+1)</f>
        <v>3</v>
      </c>
      <c r="B12" s="49">
        <f>IF(A11=12,B11+1,B11)</f>
        <v>1</v>
      </c>
      <c r="C12" s="51">
        <f>IF(B12&lt;=$F$5,$B$4,0)</f>
        <v>95.23809523809524</v>
      </c>
      <c r="D12" s="51">
        <f>IF(B12&lt;=$F$5,(F11+C12)*$B$5/12,0)</f>
        <v>1.4339352678571429</v>
      </c>
      <c r="E12" s="51">
        <f>IF(B12&lt;=$F$5,(F11+C12)*$B$6/12,0)</f>
        <v>0.3584838169642857</v>
      </c>
      <c r="F12" s="51">
        <f>IF(B12&lt;=$F$5,F11+D12-E12+$B$4,0)</f>
        <v>287.86250502232144</v>
      </c>
      <c r="G12" s="51">
        <f>IF(B12&lt;=$F$5,$F$4,0)</f>
        <v>100</v>
      </c>
      <c r="H12" s="51">
        <f>IF(B12&lt;=$F$5,H11+(H11+G12)*$F$6/12+G12,0)</f>
        <v>301.5025015625</v>
      </c>
      <c r="I12" s="49">
        <f>IF(A12&lt;12,0,IF(B12=$F$5,1,0))</f>
        <v>0</v>
      </c>
      <c r="K12" s="49">
        <f>IF(I12=1,F12,0)</f>
        <v>0</v>
      </c>
      <c r="L12" s="49">
        <f>IF(I12=1,H12,0)</f>
        <v>0</v>
      </c>
      <c r="N12" s="49">
        <f>IF(H12&gt;F12,1,0)</f>
        <v>1</v>
      </c>
      <c r="P12" s="59">
        <f>IF(B12&lt;=$F$5,DATE(YEAR(P11),MONTH(P11)+1,DAY(P11)),0)</f>
        <v>39873</v>
      </c>
    </row>
    <row r="13" spans="1:16" ht="12.75">
      <c r="A13" s="49">
        <f>IF(A12=12,1,A12+1)</f>
        <v>4</v>
      </c>
      <c r="B13" s="49">
        <f>IF(A12=12,B12+1,B12)</f>
        <v>1</v>
      </c>
      <c r="C13" s="51">
        <f>IF(B13&lt;=$F$5,$B$4,0)</f>
        <v>95.23809523809524</v>
      </c>
      <c r="D13" s="51">
        <f>IF(B13&lt;=$F$5,(F12+C13)*$B$5/12,0)</f>
        <v>1.9155030013020833</v>
      </c>
      <c r="E13" s="51">
        <f>IF(B13&lt;=$F$5,(F12+C13)*$B$6/12,0)</f>
        <v>0.4788757503255208</v>
      </c>
      <c r="F13" s="51">
        <f>IF(B13&lt;=$F$5,F12+D13-E13+$B$4,0)</f>
        <v>384.5372275113932</v>
      </c>
      <c r="G13" s="51">
        <f>IF(B13&lt;=$F$5,$F$4,0)</f>
        <v>100</v>
      </c>
      <c r="H13" s="51">
        <f>IF(B13&lt;=$F$5,H12+(H12+G13)*$F$6/12+G13,0)</f>
        <v>402.5062578164063</v>
      </c>
      <c r="I13" s="49">
        <f>IF(A13&lt;12,0,IF(B13=$F$5,1,0))</f>
        <v>0</v>
      </c>
      <c r="K13" s="49">
        <f>IF(I13=1,F13,0)</f>
        <v>0</v>
      </c>
      <c r="L13" s="49">
        <f>IF(I13=1,H13,0)</f>
        <v>0</v>
      </c>
      <c r="N13" s="49">
        <f>IF(H13&gt;F13,1,0)</f>
        <v>1</v>
      </c>
      <c r="P13" s="59">
        <f>IF(B13&lt;=$F$5,DATE(YEAR(P12),MONTH(P12)+1,DAY(P12)),0)</f>
        <v>39904</v>
      </c>
    </row>
    <row r="14" spans="1:16" ht="12.75">
      <c r="A14" s="49">
        <f>IF(A13=12,1,A13+1)</f>
        <v>5</v>
      </c>
      <c r="B14" s="49">
        <f>IF(A13=12,B13+1,B13)</f>
        <v>1</v>
      </c>
      <c r="C14" s="51">
        <f>IF(B14&lt;=$F$5,$B$4,0)</f>
        <v>95.23809523809524</v>
      </c>
      <c r="D14" s="51">
        <f>IF(B14&lt;=$F$5,(F13+C14)*$B$5/12,0)</f>
        <v>2.398876613747442</v>
      </c>
      <c r="E14" s="51">
        <f>IF(B14&lt;=$F$5,(F13+C14)*$B$6/12,0)</f>
        <v>0.5997191534368606</v>
      </c>
      <c r="F14" s="51">
        <f>IF(B14&lt;=$F$5,F13+D14-E14+$B$4,0)</f>
        <v>481.57448020979905</v>
      </c>
      <c r="G14" s="51">
        <f>IF(B14&lt;=$F$5,$F$4,0)</f>
        <v>100</v>
      </c>
      <c r="H14" s="51">
        <f>IF(B14&lt;=$F$5,H13+(H13+G14)*$F$6/12+G14,0)</f>
        <v>503.7625234609473</v>
      </c>
      <c r="I14" s="49">
        <f>IF(A14&lt;12,0,IF(B14=$F$5,1,0))</f>
        <v>0</v>
      </c>
      <c r="K14" s="49">
        <f>IF(I14=1,F14,0)</f>
        <v>0</v>
      </c>
      <c r="L14" s="49">
        <f>IF(I14=1,H14,0)</f>
        <v>0</v>
      </c>
      <c r="N14" s="49">
        <f>IF(H14&gt;F14,1,0)</f>
        <v>1</v>
      </c>
      <c r="P14" s="59">
        <f>IF(B14&lt;=$F$5,DATE(YEAR(P13),MONTH(P13)+1,DAY(P13)),0)</f>
        <v>39934</v>
      </c>
    </row>
    <row r="15" spans="1:16" ht="12.75">
      <c r="A15" s="49">
        <f>IF(A14=12,1,A14+1)</f>
        <v>6</v>
      </c>
      <c r="B15" s="49">
        <f>IF(A14=12,B14+1,B14)</f>
        <v>1</v>
      </c>
      <c r="C15" s="51">
        <f>IF(B15&lt;=$F$5,$B$4,0)</f>
        <v>95.23809523809524</v>
      </c>
      <c r="D15" s="51">
        <f>IF(B15&lt;=$F$5,(F14+C15)*$B$5/12,0)</f>
        <v>2.884062877239471</v>
      </c>
      <c r="E15" s="51">
        <f>IF(B15&lt;=$F$5,(F14+C15)*$B$6/12,0)</f>
        <v>0.7210157193098677</v>
      </c>
      <c r="F15" s="51">
        <f>IF(B15&lt;=$F$5,F14+D15-E15+$B$4,0)</f>
        <v>578.9756226058239</v>
      </c>
      <c r="G15" s="51">
        <f>IF(B15&lt;=$F$5,$F$4,0)</f>
        <v>100</v>
      </c>
      <c r="H15" s="51">
        <f>IF(B15&lt;=$F$5,H14+(H14+G15)*$F$6/12+G15,0)</f>
        <v>605.2719297695996</v>
      </c>
      <c r="I15" s="49">
        <f>IF(A15&lt;12,0,IF(B15=$F$5,1,0))</f>
        <v>0</v>
      </c>
      <c r="K15" s="49">
        <f>IF(I15=1,F15,0)</f>
        <v>0</v>
      </c>
      <c r="L15" s="49">
        <f>IF(I15=1,H15,0)</f>
        <v>0</v>
      </c>
      <c r="N15" s="49">
        <f>IF(H15&gt;F15,1,0)</f>
        <v>1</v>
      </c>
      <c r="P15" s="59">
        <f>IF(B15&lt;=$F$5,DATE(YEAR(P14),MONTH(P14)+1,DAY(P14)),0)</f>
        <v>39965</v>
      </c>
    </row>
    <row r="16" spans="1:16" ht="12.75">
      <c r="A16" s="49">
        <f>IF(A15=12,1,A15+1)</f>
        <v>7</v>
      </c>
      <c r="B16" s="49">
        <f>IF(A15=12,B15+1,B15)</f>
        <v>1</v>
      </c>
      <c r="C16" s="51">
        <f>IF(B16&lt;=$F$5,$B$4,0)</f>
        <v>95.23809523809524</v>
      </c>
      <c r="D16" s="51">
        <f>IF(B16&lt;=$F$5,(F15+C16)*$B$5/12,0)</f>
        <v>3.371068589219595</v>
      </c>
      <c r="E16" s="51">
        <f>IF(B16&lt;=$F$5,(F15+C16)*$B$6/12,0)</f>
        <v>0.8427671473048988</v>
      </c>
      <c r="F16" s="51">
        <f>IF(B16&lt;=$F$5,F15+D16-E16+$B$4,0)</f>
        <v>676.7420192858337</v>
      </c>
      <c r="G16" s="51">
        <f>IF(B16&lt;=$F$5,$F$4,0)</f>
        <v>100</v>
      </c>
      <c r="H16" s="51">
        <f>IF(B16&lt;=$F$5,H15+(H15+G16)*$F$6/12+G16,0)</f>
        <v>707.0351095940237</v>
      </c>
      <c r="I16" s="49">
        <f>IF(A16&lt;12,0,IF(B16=$F$5,1,0))</f>
        <v>0</v>
      </c>
      <c r="K16" s="49">
        <f>IF(I16=1,F16,0)</f>
        <v>0</v>
      </c>
      <c r="L16" s="49">
        <f>IF(I16=1,H16,0)</f>
        <v>0</v>
      </c>
      <c r="N16" s="49">
        <f>IF(H16&gt;F16,1,0)</f>
        <v>1</v>
      </c>
      <c r="P16" s="59">
        <f>IF(B16&lt;=$F$5,DATE(YEAR(P15),MONTH(P15)+1,DAY(P15)),0)</f>
        <v>39995</v>
      </c>
    </row>
    <row r="17" spans="1:16" ht="12.75">
      <c r="A17" s="49">
        <f>IF(A16=12,1,A16+1)</f>
        <v>8</v>
      </c>
      <c r="B17" s="49">
        <f>IF(A16=12,B16+1,B16)</f>
        <v>1</v>
      </c>
      <c r="C17" s="51">
        <f>IF(B17&lt;=$F$5,$B$4,0)</f>
        <v>95.23809523809524</v>
      </c>
      <c r="D17" s="51">
        <f>IF(B17&lt;=$F$5,(F16+C17)*$B$5/12,0)</f>
        <v>3.8599005726196443</v>
      </c>
      <c r="E17" s="51">
        <f>IF(B17&lt;=$F$5,(F16+C17)*$B$6/12,0)</f>
        <v>0.9649751431549111</v>
      </c>
      <c r="F17" s="51">
        <f>IF(B17&lt;=$F$5,F16+D17-E17+$B$4,0)</f>
        <v>774.8750399533938</v>
      </c>
      <c r="G17" s="51">
        <f>IF(B17&lt;=$F$5,$F$4,0)</f>
        <v>100</v>
      </c>
      <c r="H17" s="51">
        <f>IF(B17&lt;=$F$5,H16+(H16+G17)*$F$6/12+G17,0)</f>
        <v>809.0526973680087</v>
      </c>
      <c r="I17" s="49">
        <f>IF(A17&lt;12,0,IF(B17=$F$5,1,0))</f>
        <v>0</v>
      </c>
      <c r="K17" s="49">
        <f>IF(I17=1,F17,0)</f>
        <v>0</v>
      </c>
      <c r="L17" s="49">
        <f>IF(I17=1,H17,0)</f>
        <v>0</v>
      </c>
      <c r="N17" s="49">
        <f>IF(H17&gt;F17,1,0)</f>
        <v>1</v>
      </c>
      <c r="P17" s="59">
        <f>IF(B17&lt;=$F$5,DATE(YEAR(P16),MONTH(P16)+1,DAY(P16)),0)</f>
        <v>40026</v>
      </c>
    </row>
    <row r="18" spans="1:16" ht="12.75">
      <c r="A18" s="49">
        <f>IF(A17=12,1,A17+1)</f>
        <v>9</v>
      </c>
      <c r="B18" s="49">
        <f>IF(A17=12,B17+1,B17)</f>
        <v>1</v>
      </c>
      <c r="C18" s="51">
        <f>IF(B18&lt;=$F$5,$B$4,0)</f>
        <v>95.23809523809524</v>
      </c>
      <c r="D18" s="51">
        <f>IF(B18&lt;=$F$5,(F17+C18)*$B$5/12,0)</f>
        <v>4.350565675957444</v>
      </c>
      <c r="E18" s="51">
        <f>IF(B18&lt;=$F$5,(F17+C18)*$B$6/12,0)</f>
        <v>1.087641418989361</v>
      </c>
      <c r="F18" s="51">
        <f>IF(B18&lt;=$F$5,F17+D18-E18+$B$4,0)</f>
        <v>873.376059448457</v>
      </c>
      <c r="G18" s="51">
        <f>IF(B18&lt;=$F$5,$F$4,0)</f>
        <v>100</v>
      </c>
      <c r="H18" s="51">
        <f>IF(B18&lt;=$F$5,H17+(H17+G18)*$F$6/12+G18,0)</f>
        <v>911.3253291114287</v>
      </c>
      <c r="I18" s="49">
        <f>IF(A18&lt;12,0,IF(B18=$F$5,1,0))</f>
        <v>0</v>
      </c>
      <c r="K18" s="49">
        <f>IF(I18=1,F18,0)</f>
        <v>0</v>
      </c>
      <c r="L18" s="49">
        <f>IF(I18=1,H18,0)</f>
        <v>0</v>
      </c>
      <c r="N18" s="49">
        <f>IF(H18&gt;F18,1,0)</f>
        <v>1</v>
      </c>
      <c r="P18" s="59">
        <f>IF(B18&lt;=$F$5,DATE(YEAR(P17),MONTH(P17)+1,DAY(P17)),0)</f>
        <v>40057</v>
      </c>
    </row>
    <row r="19" spans="1:16" ht="12.75">
      <c r="A19" s="49">
        <f>IF(A18=12,1,A18+1)</f>
        <v>10</v>
      </c>
      <c r="B19" s="49">
        <f>IF(A18=12,B18+1,B18)</f>
        <v>1</v>
      </c>
      <c r="C19" s="51">
        <f>IF(B19&lt;=$F$5,$B$4,0)</f>
        <v>95.23809523809524</v>
      </c>
      <c r="D19" s="51">
        <f>IF(B19&lt;=$F$5,(F18+C19)*$B$5/12,0)</f>
        <v>4.8430707734327605</v>
      </c>
      <c r="E19" s="51">
        <f>IF(B19&lt;=$F$5,(F18+C19)*$B$6/12,0)</f>
        <v>1.2107676933581901</v>
      </c>
      <c r="F19" s="51">
        <f>IF(B19&lt;=$F$5,F18+D19-E19+$B$4,0)</f>
        <v>972.2464577666267</v>
      </c>
      <c r="G19" s="51">
        <f>IF(B19&lt;=$F$5,$F$4,0)</f>
        <v>100</v>
      </c>
      <c r="H19" s="51">
        <f>IF(B19&lt;=$F$5,H18+(H18+G19)*$F$6/12+G19,0)</f>
        <v>1013.8536424342072</v>
      </c>
      <c r="I19" s="49">
        <f>IF(A19&lt;12,0,IF(B19=$F$5,1,0))</f>
        <v>0</v>
      </c>
      <c r="K19" s="49">
        <f>IF(I19=1,F19,0)</f>
        <v>0</v>
      </c>
      <c r="L19" s="49">
        <f>IF(I19=1,H19,0)</f>
        <v>0</v>
      </c>
      <c r="N19" s="49">
        <f>IF(H19&gt;F19,1,0)</f>
        <v>1</v>
      </c>
      <c r="P19" s="59">
        <f>IF(B19&lt;=$F$5,DATE(YEAR(P18),MONTH(P18)+1,DAY(P18)),0)</f>
        <v>40087</v>
      </c>
    </row>
    <row r="20" spans="1:16" ht="12.75">
      <c r="A20" s="49">
        <f>IF(A19=12,1,A19+1)</f>
        <v>11</v>
      </c>
      <c r="B20" s="49">
        <f>IF(A19=12,B19+1,B19)</f>
        <v>1</v>
      </c>
      <c r="C20" s="51">
        <f>IF(B20&lt;=$F$5,$B$4,0)</f>
        <v>95.23809523809524</v>
      </c>
      <c r="D20" s="51">
        <f>IF(B20&lt;=$F$5,(F19+C20)*$B$5/12,0)</f>
        <v>5.33742276502361</v>
      </c>
      <c r="E20" s="51">
        <f>IF(B20&lt;=$F$5,(F19+C20)*$B$6/12,0)</f>
        <v>1.3343556912559025</v>
      </c>
      <c r="F20" s="51">
        <f>IF(B20&lt;=$F$5,F19+D20-E20+$B$4,0)</f>
        <v>1071.4876200784895</v>
      </c>
      <c r="G20" s="51">
        <f>IF(B20&lt;=$F$5,$F$4,0)</f>
        <v>100</v>
      </c>
      <c r="H20" s="51">
        <f>IF(B20&lt;=$F$5,H19+(H19+G20)*$F$6/12+G20,0)</f>
        <v>1116.6382765402927</v>
      </c>
      <c r="I20" s="49">
        <f>IF(A20&lt;12,0,IF(B20=$F$5,1,0))</f>
        <v>0</v>
      </c>
      <c r="K20" s="49">
        <f>IF(I20=1,F20,0)</f>
        <v>0</v>
      </c>
      <c r="L20" s="49">
        <f>IF(I20=1,H20,0)</f>
        <v>0</v>
      </c>
      <c r="N20" s="49">
        <f>IF(H20&gt;F20,1,0)</f>
        <v>1</v>
      </c>
      <c r="P20" s="59">
        <f>IF(B20&lt;=$F$5,DATE(YEAR(P19),MONTH(P19)+1,DAY(P19)),0)</f>
        <v>40118</v>
      </c>
    </row>
    <row r="21" spans="1:16" ht="12.75">
      <c r="A21" s="49">
        <f>IF(A20=12,1,A20+1)</f>
        <v>12</v>
      </c>
      <c r="B21" s="49">
        <f>IF(A20=12,B20+1,B20)</f>
        <v>1</v>
      </c>
      <c r="C21" s="51">
        <f>IF(B21&lt;=$F$5,$B$4,0)</f>
        <v>95.23809523809524</v>
      </c>
      <c r="D21" s="51">
        <f>IF(B21&lt;=$F$5,(F20+C21)*$B$5/12,0)</f>
        <v>5.833628576582924</v>
      </c>
      <c r="E21" s="51">
        <f>IF(B21&lt;=$F$5,(F20+C21)*$B$6/12,0)</f>
        <v>1.458407144145731</v>
      </c>
      <c r="F21" s="51">
        <f>IF(B21&lt;=$F$5,F20+D21-E21+$B$4,0)</f>
        <v>1171.100936749022</v>
      </c>
      <c r="G21" s="51">
        <f>IF(B21&lt;=$F$5,$F$4,0)</f>
        <v>100</v>
      </c>
      <c r="H21" s="51">
        <f>IF(B21&lt;=$F$5,H20+(H20+G21)*$F$6/12+G21,0)</f>
        <v>1219.6798722316435</v>
      </c>
      <c r="I21" s="49">
        <f>IF(A21&lt;12,0,IF(B21=$F$5,1,0))</f>
        <v>0</v>
      </c>
      <c r="K21" s="49">
        <f>IF(I21=1,F21,0)</f>
        <v>0</v>
      </c>
      <c r="L21" s="49">
        <f>IF(I21=1,H21,0)</f>
        <v>0</v>
      </c>
      <c r="N21" s="49">
        <f>IF(H21&gt;F21,1,0)</f>
        <v>1</v>
      </c>
      <c r="P21" s="59">
        <f>IF(B21&lt;=$F$5,DATE(YEAR(P20),MONTH(P20)+1,DAY(P20)),0)</f>
        <v>40148</v>
      </c>
    </row>
    <row r="22" spans="1:16" ht="12.75">
      <c r="A22" s="49">
        <f>IF(A21=12,1,A21+1)</f>
        <v>1</v>
      </c>
      <c r="B22" s="49">
        <f>IF(A21=12,B21+1,B21)</f>
        <v>2</v>
      </c>
      <c r="C22" s="51">
        <f>IF(B22&lt;=$F$5,$B$4,0)</f>
        <v>95.23809523809524</v>
      </c>
      <c r="D22" s="51">
        <f>IF(B22&lt;=$F$5,(F21+C22)*$B$5/12,0)</f>
        <v>6.3316951599355855</v>
      </c>
      <c r="E22" s="51">
        <f>IF(B22&lt;=$F$5,(F21+C22)*$B$6/12,0)</f>
        <v>1.5829237899838964</v>
      </c>
      <c r="F22" s="51">
        <f>IF(B22&lt;=$F$5,F21+D22-E22+$B$4,0)</f>
        <v>1271.0878033570689</v>
      </c>
      <c r="G22" s="51">
        <f>IF(B22&lt;=$F$5,$F$4,0)</f>
        <v>100</v>
      </c>
      <c r="H22" s="51">
        <f>IF(B22&lt;=$F$5,H21+(H21+G22)*$F$6/12+G22,0)</f>
        <v>1322.9790719122225</v>
      </c>
      <c r="I22" s="49">
        <f>IF(A22&lt;12,0,IF(B22=$F$5,1,0))</f>
        <v>0</v>
      </c>
      <c r="K22" s="49">
        <f>IF(I22=1,F22,0)</f>
        <v>0</v>
      </c>
      <c r="L22" s="49">
        <f>IF(I22=1,H22,0)</f>
        <v>0</v>
      </c>
      <c r="N22" s="49">
        <f>IF(H22&gt;F22,1,0)</f>
        <v>1</v>
      </c>
      <c r="P22" s="59">
        <f>IF(B22&lt;=$F$5,DATE(YEAR(P21),MONTH(P21)+1,DAY(P21)),0)</f>
        <v>40179</v>
      </c>
    </row>
    <row r="23" spans="1:16" ht="12.75">
      <c r="A23" s="49">
        <f>IF(A22=12,1,A22+1)</f>
        <v>2</v>
      </c>
      <c r="B23" s="49">
        <f>IF(A22=12,B22+1,B22)</f>
        <v>2</v>
      </c>
      <c r="C23" s="51">
        <f>IF(B23&lt;=$F$5,$B$4,0)</f>
        <v>95.23809523809524</v>
      </c>
      <c r="D23" s="51">
        <f>IF(B23&lt;=$F$5,(F22+C23)*$B$5/12,0)</f>
        <v>6.831629492975821</v>
      </c>
      <c r="E23" s="51">
        <f>IF(B23&lt;=$F$5,(F22+C23)*$B$6/12,0)</f>
        <v>1.7079073732439551</v>
      </c>
      <c r="F23" s="51">
        <f>IF(B23&lt;=$F$5,F22+D23-E23+$B$4,0)</f>
        <v>1371.449620714896</v>
      </c>
      <c r="G23" s="51">
        <f>IF(B23&lt;=$F$5,$F$4,0)</f>
        <v>100</v>
      </c>
      <c r="H23" s="51">
        <f>IF(B23&lt;=$F$5,H22+(H22+G23)*$F$6/12+G23,0)</f>
        <v>1426.536519592003</v>
      </c>
      <c r="I23" s="49">
        <f>IF(A23&lt;12,0,IF(B23=$F$5,1,0))</f>
        <v>0</v>
      </c>
      <c r="K23" s="49">
        <f>IF(I23=1,F23,0)</f>
        <v>0</v>
      </c>
      <c r="L23" s="49">
        <f>IF(I23=1,H23,0)</f>
        <v>0</v>
      </c>
      <c r="N23" s="49">
        <f>IF(H23&gt;F23,1,0)</f>
        <v>1</v>
      </c>
      <c r="P23" s="59">
        <f>IF(B23&lt;=$F$5,DATE(YEAR(P22),MONTH(P22)+1,DAY(P22)),0)</f>
        <v>40210</v>
      </c>
    </row>
    <row r="24" spans="1:16" ht="12.75">
      <c r="A24" s="49">
        <f>IF(A23=12,1,A23+1)</f>
        <v>3</v>
      </c>
      <c r="B24" s="49">
        <f>IF(A23=12,B23+1,B23)</f>
        <v>2</v>
      </c>
      <c r="C24" s="51">
        <f>IF(B24&lt;=$F$5,$B$4,0)</f>
        <v>95.23809523809524</v>
      </c>
      <c r="D24" s="51">
        <f>IF(B24&lt;=$F$5,(F23+C24)*$B$5/12,0)</f>
        <v>7.333438579764955</v>
      </c>
      <c r="E24" s="51">
        <f>IF(B24&lt;=$F$5,(F23+C24)*$B$6/12,0)</f>
        <v>1.8333596449412388</v>
      </c>
      <c r="F24" s="51">
        <f>IF(B24&lt;=$F$5,F23+D24-E24+$B$4,0)</f>
        <v>1472.1877948878148</v>
      </c>
      <c r="G24" s="51">
        <f>IF(B24&lt;=$F$5,$F$4,0)</f>
        <v>100</v>
      </c>
      <c r="H24" s="51">
        <f>IF(B24&lt;=$F$5,H23+(H23+G24)*$F$6/12+G24,0)</f>
        <v>1530.352860890983</v>
      </c>
      <c r="I24" s="49">
        <f>IF(A24&lt;12,0,IF(B24=$F$5,1,0))</f>
        <v>0</v>
      </c>
      <c r="K24" s="49">
        <f>IF(I24=1,F24,0)</f>
        <v>0</v>
      </c>
      <c r="L24" s="49">
        <f>IF(I24=1,H24,0)</f>
        <v>0</v>
      </c>
      <c r="N24" s="49">
        <f>IF(H24&gt;F24,1,0)</f>
        <v>1</v>
      </c>
      <c r="P24" s="59">
        <f>IF(B24&lt;=$F$5,DATE(YEAR(P23),MONTH(P23)+1,DAY(P23)),0)</f>
        <v>40238</v>
      </c>
    </row>
    <row r="25" spans="1:16" ht="12.75">
      <c r="A25" s="49">
        <f>IF(A24=12,1,A24+1)</f>
        <v>4</v>
      </c>
      <c r="B25" s="49">
        <f>IF(A24=12,B24+1,B24)</f>
        <v>2</v>
      </c>
      <c r="C25" s="51">
        <f>IF(B25&lt;=$F$5,$B$4,0)</f>
        <v>95.23809523809524</v>
      </c>
      <c r="D25" s="51">
        <f>IF(B25&lt;=$F$5,(F24+C25)*$B$5/12,0)</f>
        <v>7.83712945062955</v>
      </c>
      <c r="E25" s="51">
        <f>IF(B25&lt;=$F$5,(F24+C25)*$B$6/12,0)</f>
        <v>1.9592823626573874</v>
      </c>
      <c r="F25" s="51">
        <f>IF(B25&lt;=$F$5,F24+D25-E25+$B$4,0)</f>
        <v>1573.3037372138822</v>
      </c>
      <c r="G25" s="51">
        <f>IF(B25&lt;=$F$5,$F$4,0)</f>
        <v>100</v>
      </c>
      <c r="H25" s="51">
        <f>IF(B25&lt;=$F$5,H24+(H24+G25)*$F$6/12+G25,0)</f>
        <v>1634.4287430432105</v>
      </c>
      <c r="I25" s="49">
        <f>IF(A25&lt;12,0,IF(B25=$F$5,1,0))</f>
        <v>0</v>
      </c>
      <c r="K25" s="49">
        <f>IF(I25=1,F25,0)</f>
        <v>0</v>
      </c>
      <c r="L25" s="49">
        <f>IF(I25=1,H25,0)</f>
        <v>0</v>
      </c>
      <c r="N25" s="49">
        <f>IF(H25&gt;F25,1,0)</f>
        <v>1</v>
      </c>
      <c r="P25" s="59">
        <f>IF(B25&lt;=$F$5,DATE(YEAR(P24),MONTH(P24)+1,DAY(P24)),0)</f>
        <v>40269</v>
      </c>
    </row>
    <row r="26" spans="1:16" ht="12.75">
      <c r="A26" s="49">
        <f>IF(A25=12,1,A25+1)</f>
        <v>5</v>
      </c>
      <c r="B26" s="49">
        <f>IF(A25=12,B25+1,B25)</f>
        <v>2</v>
      </c>
      <c r="C26" s="51">
        <f>IF(B26&lt;=$F$5,$B$4,0)</f>
        <v>95.23809523809524</v>
      </c>
      <c r="D26" s="51">
        <f>IF(B26&lt;=$F$5,(F25+C26)*$B$5/12,0)</f>
        <v>8.342709162259887</v>
      </c>
      <c r="E26" s="51">
        <f>IF(B26&lt;=$F$5,(F25+C26)*$B$6/12,0)</f>
        <v>2.0856772905649716</v>
      </c>
      <c r="F26" s="51">
        <f>IF(B26&lt;=$F$5,F25+D26-E26+$B$4,0)</f>
        <v>1674.7988643236722</v>
      </c>
      <c r="G26" s="51">
        <f>IF(B26&lt;=$F$5,$F$4,0)</f>
        <v>100</v>
      </c>
      <c r="H26" s="51">
        <f>IF(B26&lt;=$F$5,H25+(H25+G26)*$F$6/12+G26,0)</f>
        <v>1738.7648149008185</v>
      </c>
      <c r="I26" s="49">
        <f>IF(A26&lt;12,0,IF(B26=$F$5,1,0))</f>
        <v>0</v>
      </c>
      <c r="K26" s="49">
        <f>IF(I26=1,F26,0)</f>
        <v>0</v>
      </c>
      <c r="L26" s="49">
        <f>IF(I26=1,H26,0)</f>
        <v>0</v>
      </c>
      <c r="N26" s="49">
        <f>IF(H26&gt;F26,1,0)</f>
        <v>1</v>
      </c>
      <c r="P26" s="59">
        <f>IF(B26&lt;=$F$5,DATE(YEAR(P25),MONTH(P25)+1,DAY(P25)),0)</f>
        <v>40299</v>
      </c>
    </row>
    <row r="27" spans="1:16" ht="12.75">
      <c r="A27" s="49">
        <f>IF(A26=12,1,A26+1)</f>
        <v>6</v>
      </c>
      <c r="B27" s="49">
        <f>IF(A26=12,B26+1,B26)</f>
        <v>2</v>
      </c>
      <c r="C27" s="51">
        <f>IF(B27&lt;=$F$5,$B$4,0)</f>
        <v>95.23809523809524</v>
      </c>
      <c r="D27" s="51">
        <f>IF(B27&lt;=$F$5,(F26+C27)*$B$5/12,0)</f>
        <v>8.850184797808836</v>
      </c>
      <c r="E27" s="51">
        <f>IF(B27&lt;=$F$5,(F26+C27)*$B$6/12,0)</f>
        <v>2.212546199452209</v>
      </c>
      <c r="F27" s="51">
        <f>IF(B27&lt;=$F$5,F26+D27-E27+$B$4,0)</f>
        <v>1776.674598160124</v>
      </c>
      <c r="G27" s="51">
        <f>IF(B27&lt;=$F$5,$F$4,0)</f>
        <v>100</v>
      </c>
      <c r="H27" s="51">
        <f>IF(B27&lt;=$F$5,H26+(H26+G27)*$F$6/12+G27,0)</f>
        <v>1843.3617269380704</v>
      </c>
      <c r="I27" s="49">
        <f>IF(A27&lt;12,0,IF(B27=$F$5,1,0))</f>
        <v>0</v>
      </c>
      <c r="K27" s="49">
        <f>IF(I27=1,F27,0)</f>
        <v>0</v>
      </c>
      <c r="L27" s="49">
        <f>IF(I27=1,H27,0)</f>
        <v>0</v>
      </c>
      <c r="N27" s="49">
        <f>IF(H27&gt;F27,1,0)</f>
        <v>1</v>
      </c>
      <c r="P27" s="59">
        <f>IF(B27&lt;=$F$5,DATE(YEAR(P26),MONTH(P26)+1,DAY(P26)),0)</f>
        <v>40330</v>
      </c>
    </row>
    <row r="28" spans="1:16" ht="12.75">
      <c r="A28" s="49">
        <f>IF(A27=12,1,A27+1)</f>
        <v>7</v>
      </c>
      <c r="B28" s="49">
        <f>IF(A27=12,B27+1,B27)</f>
        <v>2</v>
      </c>
      <c r="C28" s="51">
        <f>IF(B28&lt;=$F$5,$B$4,0)</f>
        <v>95.23809523809524</v>
      </c>
      <c r="D28" s="51">
        <f>IF(B28&lt;=$F$5,(F27+C28)*$B$5/12,0)</f>
        <v>9.359563466991096</v>
      </c>
      <c r="E28" s="51">
        <f>IF(B28&lt;=$F$5,(F27+C28)*$B$6/12,0)</f>
        <v>2.339890866747774</v>
      </c>
      <c r="F28" s="51">
        <f>IF(B28&lt;=$F$5,F27+D28-E28+$B$4,0)</f>
        <v>1878.9323659984627</v>
      </c>
      <c r="G28" s="51">
        <f>IF(B28&lt;=$F$5,$F$4,0)</f>
        <v>100</v>
      </c>
      <c r="H28" s="51">
        <f>IF(B28&lt;=$F$5,H27+(H27+G28)*$F$6/12+G28,0)</f>
        <v>1948.2201312554157</v>
      </c>
      <c r="I28" s="49">
        <f>IF(A28&lt;12,0,IF(B28=$F$5,1,0))</f>
        <v>0</v>
      </c>
      <c r="K28" s="49">
        <f>IF(I28=1,F28,0)</f>
        <v>0</v>
      </c>
      <c r="L28" s="49">
        <f>IF(I28=1,H28,0)</f>
        <v>0</v>
      </c>
      <c r="N28" s="49">
        <f>IF(H28&gt;F28,1,0)</f>
        <v>1</v>
      </c>
      <c r="P28" s="59">
        <f>IF(B28&lt;=$F$5,DATE(YEAR(P27),MONTH(P27)+1,DAY(P27)),0)</f>
        <v>40360</v>
      </c>
    </row>
    <row r="29" spans="1:16" ht="12.75">
      <c r="A29" s="49">
        <f>IF(A28=12,1,A28+1)</f>
        <v>8</v>
      </c>
      <c r="B29" s="49">
        <f>IF(A28=12,B28+1,B28)</f>
        <v>2</v>
      </c>
      <c r="C29" s="51">
        <f>IF(B29&lt;=$F$5,$B$4,0)</f>
        <v>95.23809523809524</v>
      </c>
      <c r="D29" s="51">
        <f>IF(B29&lt;=$F$5,(F28+C29)*$B$5/12,0)</f>
        <v>9.870852306182789</v>
      </c>
      <c r="E29" s="51">
        <f>IF(B29&lt;=$F$5,(F28+C29)*$B$6/12,0)</f>
        <v>2.467713076545697</v>
      </c>
      <c r="F29" s="51">
        <f>IF(B29&lt;=$F$5,F28+D29-E29+$B$4,0)</f>
        <v>1981.5736004661949</v>
      </c>
      <c r="G29" s="51">
        <f>IF(B29&lt;=$F$5,$F$4,0)</f>
        <v>100</v>
      </c>
      <c r="H29" s="51">
        <f>IF(B29&lt;=$F$5,H28+(H28+G29)*$F$6/12+G29,0)</f>
        <v>2053.340681583554</v>
      </c>
      <c r="I29" s="49">
        <f>IF(A29&lt;12,0,IF(B29=$F$5,1,0))</f>
        <v>0</v>
      </c>
      <c r="K29" s="49">
        <f>IF(I29=1,F29,0)</f>
        <v>0</v>
      </c>
      <c r="L29" s="49">
        <f>IF(I29=1,H29,0)</f>
        <v>0</v>
      </c>
      <c r="N29" s="49">
        <f>IF(H29&gt;F29,1,0)</f>
        <v>1</v>
      </c>
      <c r="P29" s="59">
        <f>IF(B29&lt;=$F$5,DATE(YEAR(P28),MONTH(P28)+1,DAY(P28)),0)</f>
        <v>40391</v>
      </c>
    </row>
    <row r="30" spans="1:16" ht="12.75">
      <c r="A30" s="49">
        <f>IF(A29=12,1,A29+1)</f>
        <v>9</v>
      </c>
      <c r="B30" s="49">
        <f>IF(A29=12,B29+1,B29)</f>
        <v>2</v>
      </c>
      <c r="C30" s="51">
        <f>IF(B30&lt;=$F$5,$B$4,0)</f>
        <v>95.23809523809524</v>
      </c>
      <c r="D30" s="51">
        <f>IF(B30&lt;=$F$5,(F29+C30)*$B$5/12,0)</f>
        <v>10.384058478521451</v>
      </c>
      <c r="E30" s="51">
        <f>IF(B30&lt;=$F$5,(F29+C30)*$B$6/12,0)</f>
        <v>2.596014619630363</v>
      </c>
      <c r="F30" s="51">
        <f>IF(B30&lt;=$F$5,F29+D30-E30+$B$4,0)</f>
        <v>2084.599739563181</v>
      </c>
      <c r="G30" s="51">
        <f>IF(B30&lt;=$F$5,$F$4,0)</f>
        <v>100</v>
      </c>
      <c r="H30" s="51">
        <f>IF(B30&lt;=$F$5,H29+(H29+G30)*$F$6/12+G30,0)</f>
        <v>2158.724033287513</v>
      </c>
      <c r="I30" s="49">
        <f>IF(A30&lt;12,0,IF(B30=$F$5,1,0))</f>
        <v>0</v>
      </c>
      <c r="K30" s="49">
        <f>IF(I30=1,F30,0)</f>
        <v>0</v>
      </c>
      <c r="L30" s="49">
        <f>IF(I30=1,H30,0)</f>
        <v>0</v>
      </c>
      <c r="N30" s="49">
        <f>IF(H30&gt;F30,1,0)</f>
        <v>1</v>
      </c>
      <c r="P30" s="59">
        <f>IF(B30&lt;=$F$5,DATE(YEAR(P29),MONTH(P29)+1,DAY(P29)),0)</f>
        <v>40422</v>
      </c>
    </row>
    <row r="31" spans="1:16" ht="12.75">
      <c r="A31" s="49">
        <f>IF(A30=12,1,A30+1)</f>
        <v>10</v>
      </c>
      <c r="B31" s="49">
        <f>IF(A30=12,B30+1,B30)</f>
        <v>2</v>
      </c>
      <c r="C31" s="51">
        <f>IF(B31&lt;=$F$5,$B$4,0)</f>
        <v>95.23809523809524</v>
      </c>
      <c r="D31" s="51">
        <f>IF(B31&lt;=$F$5,(F30+C31)*$B$5/12,0)</f>
        <v>10.899189174006382</v>
      </c>
      <c r="E31" s="51">
        <f>IF(B31&lt;=$F$5,(F30+C31)*$B$6/12,0)</f>
        <v>2.7247972935015956</v>
      </c>
      <c r="F31" s="51">
        <f>IF(B31&lt;=$F$5,F30+D31-E31+$B$4,0)</f>
        <v>2188.0122266817816</v>
      </c>
      <c r="G31" s="51">
        <f>IF(B31&lt;=$F$5,$F$4,0)</f>
        <v>100</v>
      </c>
      <c r="H31" s="51">
        <f>IF(B31&lt;=$F$5,H30+(H30+G31)*$F$6/12+G31,0)</f>
        <v>2264.370843370732</v>
      </c>
      <c r="I31" s="49">
        <f>IF(A31&lt;12,0,IF(B31=$F$5,1,0))</f>
        <v>0</v>
      </c>
      <c r="K31" s="49">
        <f>IF(I31=1,F31,0)</f>
        <v>0</v>
      </c>
      <c r="L31" s="49">
        <f>IF(I31=1,H31,0)</f>
        <v>0</v>
      </c>
      <c r="N31" s="49">
        <f>IF(H31&gt;F31,1,0)</f>
        <v>1</v>
      </c>
      <c r="P31" s="59">
        <f>IF(B31&lt;=$F$5,DATE(YEAR(P30),MONTH(P30)+1,DAY(P30)),0)</f>
        <v>40452</v>
      </c>
    </row>
    <row r="32" spans="1:16" ht="12.75">
      <c r="A32" s="49">
        <f>IF(A31=12,1,A31+1)</f>
        <v>11</v>
      </c>
      <c r="B32" s="49">
        <f>IF(A31=12,B31+1,B31)</f>
        <v>2</v>
      </c>
      <c r="C32" s="51">
        <f>IF(B32&lt;=$F$5,$B$4,0)</f>
        <v>95.23809523809524</v>
      </c>
      <c r="D32" s="51">
        <f>IF(B32&lt;=$F$5,(F31+C32)*$B$5/12,0)</f>
        <v>11.416251609599385</v>
      </c>
      <c r="E32" s="51">
        <f>IF(B32&lt;=$F$5,(F31+C32)*$B$6/12,0)</f>
        <v>2.8540629023998463</v>
      </c>
      <c r="F32" s="51">
        <f>IF(B32&lt;=$F$5,F31+D32-E32+$B$4,0)</f>
        <v>2291.8125106270763</v>
      </c>
      <c r="G32" s="51">
        <f>IF(B32&lt;=$F$5,$F$4,0)</f>
        <v>100</v>
      </c>
      <c r="H32" s="51">
        <f>IF(B32&lt;=$F$5,H31+(H31+G32)*$F$6/12+G32,0)</f>
        <v>2370.2817704791587</v>
      </c>
      <c r="I32" s="49">
        <f>IF(A32&lt;12,0,IF(B32=$F$5,1,0))</f>
        <v>0</v>
      </c>
      <c r="K32" s="49">
        <f>IF(I32=1,F32,0)</f>
        <v>0</v>
      </c>
      <c r="L32" s="49">
        <f>IF(I32=1,H32,0)</f>
        <v>0</v>
      </c>
      <c r="N32" s="49">
        <f>IF(H32&gt;F32,1,0)</f>
        <v>1</v>
      </c>
      <c r="P32" s="59">
        <f>IF(B32&lt;=$F$5,DATE(YEAR(P31),MONTH(P31)+1,DAY(P31)),0)</f>
        <v>40483</v>
      </c>
    </row>
    <row r="33" spans="1:16" ht="12.75">
      <c r="A33" s="49">
        <f>IF(A32=12,1,A32+1)</f>
        <v>12</v>
      </c>
      <c r="B33" s="49">
        <f>IF(A32=12,B32+1,B32)</f>
        <v>2</v>
      </c>
      <c r="C33" s="51">
        <f>IF(B33&lt;=$F$5,$B$4,0)</f>
        <v>95.23809523809524</v>
      </c>
      <c r="D33" s="51">
        <f>IF(B33&lt;=$F$5,(F32+C33)*$B$5/12,0)</f>
        <v>11.935253029325859</v>
      </c>
      <c r="E33" s="51">
        <f>IF(B33&lt;=$F$5,(F32+C33)*$B$6/12,0)</f>
        <v>2.9838132573314646</v>
      </c>
      <c r="F33" s="51">
        <f>IF(B33&lt;=$F$5,F32+D33-E33+$B$4,0)</f>
        <v>2396.0020456371662</v>
      </c>
      <c r="G33" s="51">
        <f>IF(B33&lt;=$F$5,$F$4,0)</f>
        <v>100</v>
      </c>
      <c r="H33" s="51">
        <f>IF(B33&lt;=$F$5,H32+(H32+G33)*$F$6/12+G33,0)</f>
        <v>2476.457474905357</v>
      </c>
      <c r="I33" s="49">
        <f>IF(A33&lt;12,0,IF(B33=$F$5,1,0))</f>
        <v>0</v>
      </c>
      <c r="K33" s="49">
        <f>IF(I33=1,F33,0)</f>
        <v>0</v>
      </c>
      <c r="L33" s="49">
        <f>IF(I33=1,H33,0)</f>
        <v>0</v>
      </c>
      <c r="N33" s="49">
        <f>IF(H33&gt;F33,1,0)</f>
        <v>1</v>
      </c>
      <c r="P33" s="59">
        <f>IF(B33&lt;=$F$5,DATE(YEAR(P32),MONTH(P32)+1,DAY(P32)),0)</f>
        <v>40513</v>
      </c>
    </row>
    <row r="34" spans="1:16" ht="12.75">
      <c r="A34" s="49">
        <f>IF(A33=12,1,A33+1)</f>
        <v>1</v>
      </c>
      <c r="B34" s="49">
        <f>IF(A33=12,B33+1,B33)</f>
        <v>3</v>
      </c>
      <c r="C34" s="51">
        <f>IF(B34&lt;=$F$5,$B$4,0)</f>
        <v>95.23809523809524</v>
      </c>
      <c r="D34" s="51">
        <f>IF(B34&lt;=$F$5,(F33+C34)*$B$5/12,0)</f>
        <v>12.456200704376307</v>
      </c>
      <c r="E34" s="51">
        <f>IF(B34&lt;=$F$5,(F33+C34)*$B$6/12,0)</f>
        <v>3.114050176094077</v>
      </c>
      <c r="F34" s="51">
        <f>IF(B34&lt;=$F$5,F33+D34-E34+$B$4,0)</f>
        <v>2500.582291403544</v>
      </c>
      <c r="G34" s="51">
        <f>IF(B34&lt;=$F$5,$F$4,0)</f>
        <v>100</v>
      </c>
      <c r="H34" s="51">
        <f>IF(B34&lt;=$F$5,H33+(H33+G34)*$F$6/12+G34,0)</f>
        <v>2582.89861859262</v>
      </c>
      <c r="I34" s="49">
        <f>IF(A34&lt;12,0,IF(B34=$F$5,1,0))</f>
        <v>0</v>
      </c>
      <c r="K34" s="49">
        <f>IF(I34=1,F34,0)</f>
        <v>0</v>
      </c>
      <c r="L34" s="49">
        <f>IF(I34=1,H34,0)</f>
        <v>0</v>
      </c>
      <c r="N34" s="49">
        <f>IF(H34&gt;F34,1,0)</f>
        <v>1</v>
      </c>
      <c r="P34" s="59">
        <f>IF(B34&lt;=$F$5,DATE(YEAR(P33),MONTH(P33)+1,DAY(P33)),0)</f>
        <v>40544</v>
      </c>
    </row>
    <row r="35" spans="1:16" ht="12.75">
      <c r="A35" s="49">
        <f>IF(A34=12,1,A34+1)</f>
        <v>2</v>
      </c>
      <c r="B35" s="49">
        <f>IF(A34=12,B34+1,B34)</f>
        <v>3</v>
      </c>
      <c r="C35" s="51">
        <f>IF(B35&lt;=$F$5,$B$4,0)</f>
        <v>95.23809523809524</v>
      </c>
      <c r="D35" s="51">
        <f>IF(B35&lt;=$F$5,(F34+C35)*$B$5/12,0)</f>
        <v>12.979101933208197</v>
      </c>
      <c r="E35" s="51">
        <f>IF(B35&lt;=$F$5,(F34+C35)*$B$6/12,0)</f>
        <v>3.2447754833020492</v>
      </c>
      <c r="F35" s="51">
        <f>IF(B35&lt;=$F$5,F34+D35-E35+$B$4,0)</f>
        <v>2605.5547130915456</v>
      </c>
      <c r="G35" s="51">
        <f>IF(B35&lt;=$F$5,$F$4,0)</f>
        <v>100</v>
      </c>
      <c r="H35" s="51">
        <f>IF(B35&lt;=$F$5,H34+(H34+G35)*$F$6/12+G35,0)</f>
        <v>2689.6058651391018</v>
      </c>
      <c r="I35" s="49">
        <f>IF(A35&lt;12,0,IF(B35=$F$5,1,0))</f>
        <v>0</v>
      </c>
      <c r="K35" s="49">
        <f>IF(I35=1,F35,0)</f>
        <v>0</v>
      </c>
      <c r="L35" s="49">
        <f>IF(I35=1,H35,0)</f>
        <v>0</v>
      </c>
      <c r="N35" s="49">
        <f>IF(H35&gt;F35,1,0)</f>
        <v>1</v>
      </c>
      <c r="P35" s="59">
        <f>IF(B35&lt;=$F$5,DATE(YEAR(P34),MONTH(P34)+1,DAY(P34)),0)</f>
        <v>40575</v>
      </c>
    </row>
    <row r="36" spans="1:16" ht="12.75">
      <c r="A36" s="49">
        <f>IF(A35=12,1,A35+1)</f>
        <v>3</v>
      </c>
      <c r="B36" s="49">
        <f>IF(A35=12,B35+1,B35)</f>
        <v>3</v>
      </c>
      <c r="C36" s="51">
        <f>IF(B36&lt;=$F$5,$B$4,0)</f>
        <v>95.23809523809524</v>
      </c>
      <c r="D36" s="51">
        <f>IF(B36&lt;=$F$5,(F35+C36)*$B$5/12,0)</f>
        <v>13.503964041648205</v>
      </c>
      <c r="E36" s="51">
        <f>IF(B36&lt;=$F$5,(F35+C36)*$B$6/12,0)</f>
        <v>3.375991010412051</v>
      </c>
      <c r="F36" s="51">
        <f>IF(B36&lt;=$F$5,F35+D36-E36+$B$4,0)</f>
        <v>2710.920781360877</v>
      </c>
      <c r="G36" s="51">
        <f>IF(B36&lt;=$F$5,$F$4,0)</f>
        <v>100</v>
      </c>
      <c r="H36" s="51">
        <f>IF(B36&lt;=$F$5,H35+(H35+G36)*$F$6/12+G36,0)</f>
        <v>2796.5798798019496</v>
      </c>
      <c r="I36" s="49">
        <f>IF(A36&lt;12,0,IF(B36=$F$5,1,0))</f>
        <v>0</v>
      </c>
      <c r="K36" s="49">
        <f>IF(I36=1,F36,0)</f>
        <v>0</v>
      </c>
      <c r="L36" s="49">
        <f>IF(I36=1,H36,0)</f>
        <v>0</v>
      </c>
      <c r="N36" s="49">
        <f>IF(H36&gt;F36,1,0)</f>
        <v>1</v>
      </c>
      <c r="P36" s="59">
        <f>IF(B36&lt;=$F$5,DATE(YEAR(P35),MONTH(P35)+1,DAY(P35)),0)</f>
        <v>40603</v>
      </c>
    </row>
    <row r="37" spans="1:16" ht="12.75">
      <c r="A37" s="49">
        <f>IF(A36=12,1,A36+1)</f>
        <v>4</v>
      </c>
      <c r="B37" s="49">
        <f>IF(A36=12,B36+1,B36)</f>
        <v>3</v>
      </c>
      <c r="C37" s="51">
        <f>IF(B37&lt;=$F$5,$B$4,0)</f>
        <v>95.23809523809524</v>
      </c>
      <c r="D37" s="51">
        <f>IF(B37&lt;=$F$5,(F36+C37)*$B$5/12,0)</f>
        <v>14.030794382994861</v>
      </c>
      <c r="E37" s="51">
        <f>IF(B37&lt;=$F$5,(F36+C37)*$B$6/12,0)</f>
        <v>3.5076985957487152</v>
      </c>
      <c r="F37" s="51">
        <f>IF(B37&lt;=$F$5,F36+D37-E37+$B$4,0)</f>
        <v>2816.681972386218</v>
      </c>
      <c r="G37" s="51">
        <f>IF(B37&lt;=$F$5,$F$4,0)</f>
        <v>100</v>
      </c>
      <c r="H37" s="51">
        <f>IF(B37&lt;=$F$5,H36+(H36+G37)*$F$6/12+G37,0)</f>
        <v>2903.8213295014543</v>
      </c>
      <c r="I37" s="49">
        <f>IF(A37&lt;12,0,IF(B37=$F$5,1,0))</f>
        <v>0</v>
      </c>
      <c r="K37" s="49">
        <f>IF(I37=1,F37,0)</f>
        <v>0</v>
      </c>
      <c r="L37" s="49">
        <f>IF(I37=1,H37,0)</f>
        <v>0</v>
      </c>
      <c r="N37" s="49">
        <f>IF(H37&gt;F37,1,0)</f>
        <v>1</v>
      </c>
      <c r="P37" s="59">
        <f>IF(B37&lt;=$F$5,DATE(YEAR(P36),MONTH(P36)+1,DAY(P36)),0)</f>
        <v>40634</v>
      </c>
    </row>
    <row r="38" spans="1:16" ht="12.75">
      <c r="A38" s="49">
        <f>IF(A37=12,1,A37+1)</f>
        <v>5</v>
      </c>
      <c r="B38" s="49">
        <f>IF(A37=12,B37+1,B37)</f>
        <v>3</v>
      </c>
      <c r="C38" s="51">
        <f>IF(B38&lt;=$F$5,$B$4,0)</f>
        <v>95.23809523809524</v>
      </c>
      <c r="D38" s="51">
        <f>IF(B38&lt;=$F$5,(F37+C38)*$B$5/12,0)</f>
        <v>14.559600338121568</v>
      </c>
      <c r="E38" s="51">
        <f>IF(B38&lt;=$F$5,(F37+C38)*$B$6/12,0)</f>
        <v>3.639900084530392</v>
      </c>
      <c r="F38" s="51">
        <f>IF(B38&lt;=$F$5,F37+D38-E38+$B$4,0)</f>
        <v>2922.8397678779047</v>
      </c>
      <c r="G38" s="51">
        <f>IF(B38&lt;=$F$5,$F$4,0)</f>
        <v>100</v>
      </c>
      <c r="H38" s="51">
        <f>IF(B38&lt;=$F$5,H37+(H37+G38)*$F$6/12+G38,0)</f>
        <v>3011.330882825208</v>
      </c>
      <c r="I38" s="49">
        <f>IF(A38&lt;12,0,IF(B38=$F$5,1,0))</f>
        <v>0</v>
      </c>
      <c r="K38" s="49">
        <f>IF(I38=1,F38,0)</f>
        <v>0</v>
      </c>
      <c r="L38" s="49">
        <f>IF(I38=1,H38,0)</f>
        <v>0</v>
      </c>
      <c r="N38" s="49">
        <f>IF(H38&gt;F38,1,0)</f>
        <v>1</v>
      </c>
      <c r="P38" s="59">
        <f>IF(B38&lt;=$F$5,DATE(YEAR(P37),MONTH(P37)+1,DAY(P37)),0)</f>
        <v>40664</v>
      </c>
    </row>
    <row r="39" spans="1:16" ht="12.75">
      <c r="A39" s="49">
        <f>IF(A38=12,1,A38+1)</f>
        <v>6</v>
      </c>
      <c r="B39" s="49">
        <f>IF(A38=12,B38+1,B38)</f>
        <v>3</v>
      </c>
      <c r="C39" s="51">
        <f>IF(B39&lt;=$F$5,$B$4,0)</f>
        <v>95.23809523809524</v>
      </c>
      <c r="D39" s="51">
        <f>IF(B39&lt;=$F$5,(F38+C39)*$B$5/12,0)</f>
        <v>15.09038931558</v>
      </c>
      <c r="E39" s="51">
        <f>IF(B39&lt;=$F$5,(F38+C39)*$B$6/12,0)</f>
        <v>3.772597328895</v>
      </c>
      <c r="F39" s="51">
        <f>IF(B39&lt;=$F$5,F38+D39-E39+$B$4,0)</f>
        <v>3029.3956551026854</v>
      </c>
      <c r="G39" s="51">
        <f>IF(B39&lt;=$F$5,$F$4,0)</f>
        <v>100</v>
      </c>
      <c r="H39" s="51">
        <f>IF(B39&lt;=$F$5,H38+(H38+G39)*$F$6/12+G39,0)</f>
        <v>3119.1092100322708</v>
      </c>
      <c r="I39" s="49">
        <f>IF(A39&lt;12,0,IF(B39=$F$5,1,0))</f>
        <v>0</v>
      </c>
      <c r="K39" s="49">
        <f>IF(I39=1,F39,0)</f>
        <v>0</v>
      </c>
      <c r="L39" s="49">
        <f>IF(I39=1,H39,0)</f>
        <v>0</v>
      </c>
      <c r="N39" s="49">
        <f>IF(H39&gt;F39,1,0)</f>
        <v>1</v>
      </c>
      <c r="P39" s="59">
        <f>IF(B39&lt;=$F$5,DATE(YEAR(P38),MONTH(P38)+1,DAY(P38)),0)</f>
        <v>40695</v>
      </c>
    </row>
    <row r="40" spans="1:16" ht="12.75">
      <c r="A40" s="49">
        <f>IF(A39=12,1,A39+1)</f>
        <v>7</v>
      </c>
      <c r="B40" s="49">
        <f>IF(A39=12,B39+1,B39)</f>
        <v>3</v>
      </c>
      <c r="C40" s="51">
        <f>IF(B40&lt;=$F$5,$B$4,0)</f>
        <v>95.23809523809524</v>
      </c>
      <c r="D40" s="51">
        <f>IF(B40&lt;=$F$5,(F39+C40)*$B$5/12,0)</f>
        <v>15.623168751703902</v>
      </c>
      <c r="E40" s="51">
        <f>IF(B40&lt;=$F$5,(F39+C40)*$B$6/12,0)</f>
        <v>3.9057921879259756</v>
      </c>
      <c r="F40" s="51">
        <f>IF(B40&lt;=$F$5,F39+D40-E40+$B$4,0)</f>
        <v>3136.3511269045584</v>
      </c>
      <c r="G40" s="51">
        <f>IF(B40&lt;=$F$5,$F$4,0)</f>
        <v>100</v>
      </c>
      <c r="H40" s="51">
        <f>IF(B40&lt;=$F$5,H39+(H39+G40)*$F$6/12+G40,0)</f>
        <v>3227.156983057351</v>
      </c>
      <c r="I40" s="49">
        <f>IF(A40&lt;12,0,IF(B40=$F$5,1,0))</f>
        <v>0</v>
      </c>
      <c r="K40" s="49">
        <f>IF(I40=1,F40,0)</f>
        <v>0</v>
      </c>
      <c r="L40" s="49">
        <f>IF(I40=1,H40,0)</f>
        <v>0</v>
      </c>
      <c r="N40" s="49">
        <f>IF(H40&gt;F40,1,0)</f>
        <v>1</v>
      </c>
      <c r="P40" s="59">
        <f>IF(B40&lt;=$F$5,DATE(YEAR(P39),MONTH(P39)+1,DAY(P39)),0)</f>
        <v>40725</v>
      </c>
    </row>
    <row r="41" spans="1:16" ht="12.75">
      <c r="A41" s="49">
        <f>IF(A40=12,1,A40+1)</f>
        <v>8</v>
      </c>
      <c r="B41" s="49">
        <f>IF(A40=12,B40+1,B40)</f>
        <v>3</v>
      </c>
      <c r="C41" s="51">
        <f>IF(B41&lt;=$F$5,$B$4,0)</f>
        <v>95.23809523809524</v>
      </c>
      <c r="D41" s="51">
        <f>IF(B41&lt;=$F$5,(F40+C41)*$B$5/12,0)</f>
        <v>16.15794611071327</v>
      </c>
      <c r="E41" s="51">
        <f>IF(B41&lt;=$F$5,(F40+C41)*$B$6/12,0)</f>
        <v>4.039486527678317</v>
      </c>
      <c r="F41" s="51">
        <f>IF(B41&lt;=$F$5,F40+D41-E41+$B$4,0)</f>
        <v>3243.7076817256884</v>
      </c>
      <c r="G41" s="51">
        <f>IF(B41&lt;=$F$5,$F$4,0)</f>
        <v>100</v>
      </c>
      <c r="H41" s="51">
        <f>IF(B41&lt;=$F$5,H40+(H40+G41)*$F$6/12+G41,0)</f>
        <v>3335.4748755149944</v>
      </c>
      <c r="I41" s="49">
        <f>IF(A41&lt;12,0,IF(B41=$F$5,1,0))</f>
        <v>0</v>
      </c>
      <c r="K41" s="49">
        <f>IF(I41=1,F41,0)</f>
        <v>0</v>
      </c>
      <c r="L41" s="49">
        <f>IF(I41=1,H41,0)</f>
        <v>0</v>
      </c>
      <c r="N41" s="49">
        <f>IF(H41&gt;F41,1,0)</f>
        <v>1</v>
      </c>
      <c r="P41" s="59">
        <f>IF(B41&lt;=$F$5,DATE(YEAR(P40),MONTH(P40)+1,DAY(P40)),0)</f>
        <v>40756</v>
      </c>
    </row>
    <row r="42" spans="1:16" ht="12.75">
      <c r="A42" s="49">
        <f>IF(A41=12,1,A41+1)</f>
        <v>9</v>
      </c>
      <c r="B42" s="49">
        <f>IF(A41=12,B41+1,B41)</f>
        <v>3</v>
      </c>
      <c r="C42" s="51">
        <f>IF(B42&lt;=$F$5,$B$4,0)</f>
        <v>95.23809523809524</v>
      </c>
      <c r="D42" s="51">
        <f>IF(B42&lt;=$F$5,(F41+C42)*$B$5/12,0)</f>
        <v>16.694728884818918</v>
      </c>
      <c r="E42" s="51">
        <f>IF(B42&lt;=$F$5,(F41+C42)*$B$6/12,0)</f>
        <v>4.1736822212047295</v>
      </c>
      <c r="F42" s="51">
        <f>IF(B42&lt;=$F$5,F41+D42-E42+$B$4,0)</f>
        <v>3351.4668236273983</v>
      </c>
      <c r="G42" s="51">
        <f>IF(B42&lt;=$F$5,$F$4,0)</f>
        <v>100</v>
      </c>
      <c r="H42" s="51">
        <f>IF(B42&lt;=$F$5,H41+(H41+G42)*$F$6/12+G42,0)</f>
        <v>3444.063562703782</v>
      </c>
      <c r="I42" s="49">
        <f>IF(A42&lt;12,0,IF(B42=$F$5,1,0))</f>
        <v>0</v>
      </c>
      <c r="K42" s="49">
        <f>IF(I42=1,F42,0)</f>
        <v>0</v>
      </c>
      <c r="L42" s="49">
        <f>IF(I42=1,H42,0)</f>
        <v>0</v>
      </c>
      <c r="N42" s="49">
        <f>IF(H42&gt;F42,1,0)</f>
        <v>1</v>
      </c>
      <c r="P42" s="59">
        <f>IF(B42&lt;=$F$5,DATE(YEAR(P41),MONTH(P41)+1,DAY(P41)),0)</f>
        <v>40787</v>
      </c>
    </row>
    <row r="43" spans="1:16" ht="12.75">
      <c r="A43" s="49">
        <f>IF(A42=12,1,A42+1)</f>
        <v>10</v>
      </c>
      <c r="B43" s="49">
        <f>IF(A42=12,B42+1,B42)</f>
        <v>3</v>
      </c>
      <c r="C43" s="51">
        <f>IF(B43&lt;=$F$5,$B$4,0)</f>
        <v>95.23809523809524</v>
      </c>
      <c r="D43" s="51">
        <f>IF(B43&lt;=$F$5,(F42+C43)*$B$5/12,0)</f>
        <v>17.233524594327466</v>
      </c>
      <c r="E43" s="51">
        <f>IF(B43&lt;=$F$5,(F42+C43)*$B$6/12,0)</f>
        <v>4.308381148581867</v>
      </c>
      <c r="F43" s="51">
        <f>IF(B43&lt;=$F$5,F42+D43-E43+$B$4,0)</f>
        <v>3459.6300623112393</v>
      </c>
      <c r="G43" s="51">
        <f>IF(B43&lt;=$F$5,$F$4,0)</f>
        <v>100</v>
      </c>
      <c r="H43" s="51">
        <f>IF(B43&lt;=$F$5,H42+(H42+G43)*$F$6/12+G43,0)</f>
        <v>3552.923721610541</v>
      </c>
      <c r="I43" s="49">
        <f>IF(A43&lt;12,0,IF(B43=$F$5,1,0))</f>
        <v>0</v>
      </c>
      <c r="K43" s="49">
        <f>IF(I43=1,F43,0)</f>
        <v>0</v>
      </c>
      <c r="L43" s="49">
        <f>IF(I43=1,H43,0)</f>
        <v>0</v>
      </c>
      <c r="N43" s="49">
        <f>IF(H43&gt;F43,1,0)</f>
        <v>1</v>
      </c>
      <c r="P43" s="59">
        <f>IF(B43&lt;=$F$5,DATE(YEAR(P42),MONTH(P42)+1,DAY(P42)),0)</f>
        <v>40817</v>
      </c>
    </row>
    <row r="44" spans="1:16" ht="12.75">
      <c r="A44" s="49">
        <f>IF(A43=12,1,A43+1)</f>
        <v>11</v>
      </c>
      <c r="B44" s="49">
        <f>IF(A43=12,B43+1,B43)</f>
        <v>3</v>
      </c>
      <c r="C44" s="51">
        <f>IF(B44&lt;=$F$5,$B$4,0)</f>
        <v>95.23809523809524</v>
      </c>
      <c r="D44" s="51">
        <f>IF(B44&lt;=$F$5,(F43+C44)*$B$5/12,0)</f>
        <v>17.774340787746674</v>
      </c>
      <c r="E44" s="51">
        <f>IF(B44&lt;=$F$5,(F43+C44)*$B$6/12,0)</f>
        <v>4.443585196936668</v>
      </c>
      <c r="F44" s="51">
        <f>IF(B44&lt;=$F$5,F43+D44-E44+$B$4,0)</f>
        <v>3568.1989131401447</v>
      </c>
      <c r="G44" s="51">
        <f>IF(B44&lt;=$F$5,$F$4,0)</f>
        <v>100</v>
      </c>
      <c r="H44" s="51">
        <f>IF(B44&lt;=$F$5,H43+(H43+G44)*$F$6/12+G44,0)</f>
        <v>3662.0560309145676</v>
      </c>
      <c r="I44" s="49">
        <f>IF(A44&lt;12,0,IF(B44=$F$5,1,0))</f>
        <v>0</v>
      </c>
      <c r="K44" s="49">
        <f>IF(I44=1,F44,0)</f>
        <v>0</v>
      </c>
      <c r="L44" s="49">
        <f>IF(I44=1,H44,0)</f>
        <v>0</v>
      </c>
      <c r="N44" s="49">
        <f>IF(H44&gt;F44,1,0)</f>
        <v>1</v>
      </c>
      <c r="P44" s="59">
        <f>IF(B44&lt;=$F$5,DATE(YEAR(P43),MONTH(P43)+1,DAY(P43)),0)</f>
        <v>40848</v>
      </c>
    </row>
    <row r="45" spans="1:16" ht="12.75">
      <c r="A45" s="49">
        <f>IF(A44=12,1,A44+1)</f>
        <v>12</v>
      </c>
      <c r="B45" s="49">
        <f>IF(A44=12,B44+1,B44)</f>
        <v>3</v>
      </c>
      <c r="C45" s="51">
        <f>IF(B45&lt;=$F$5,$B$4,0)</f>
        <v>95.23809523809524</v>
      </c>
      <c r="D45" s="51">
        <f>IF(B45&lt;=$F$5,(F44+C45)*$B$5/12,0)</f>
        <v>18.3171850418912</v>
      </c>
      <c r="E45" s="51">
        <f>IF(B45&lt;=$F$5,(F44+C45)*$B$6/12,0)</f>
        <v>4.5792962604728</v>
      </c>
      <c r="F45" s="51">
        <f>IF(B45&lt;=$F$5,F44+D45-E45+$B$4,0)</f>
        <v>3677.1748971596585</v>
      </c>
      <c r="G45" s="51">
        <f>IF(B45&lt;=$F$5,$F$4,0)</f>
        <v>100</v>
      </c>
      <c r="H45" s="51">
        <f>IF(B45&lt;=$F$5,H44+(H44+G45)*$F$6/12+G45,0)</f>
        <v>3771.461170991854</v>
      </c>
      <c r="I45" s="49">
        <f>IF(A45&lt;12,0,IF(B45=$F$5,1,0))</f>
        <v>0</v>
      </c>
      <c r="K45" s="49">
        <f>IF(I45=1,F45,0)</f>
        <v>0</v>
      </c>
      <c r="L45" s="49">
        <f>IF(I45=1,H45,0)</f>
        <v>0</v>
      </c>
      <c r="N45" s="49">
        <f>IF(H45&gt;F45,1,0)</f>
        <v>1</v>
      </c>
      <c r="P45" s="59">
        <f>IF(B45&lt;=$F$5,DATE(YEAR(P44),MONTH(P44)+1,DAY(P44)),0)</f>
        <v>40878</v>
      </c>
    </row>
    <row r="46" spans="1:16" ht="12.75">
      <c r="A46" s="49">
        <f>IF(A45=12,1,A45+1)</f>
        <v>1</v>
      </c>
      <c r="B46" s="49">
        <f>IF(A45=12,B45+1,B45)</f>
        <v>4</v>
      </c>
      <c r="C46" s="51">
        <f>IF(B46&lt;=$F$5,$B$4,0)</f>
        <v>95.23809523809524</v>
      </c>
      <c r="D46" s="51">
        <f>IF(B46&lt;=$F$5,(F45+C46)*$B$5/12,0)</f>
        <v>18.862064961988768</v>
      </c>
      <c r="E46" s="51">
        <f>IF(B46&lt;=$F$5,(F45+C46)*$B$6/12,0)</f>
        <v>4.715516240497192</v>
      </c>
      <c r="F46" s="51">
        <f>IF(B46&lt;=$F$5,F45+D46-E46+$B$4,0)</f>
        <v>3786.5595411192458</v>
      </c>
      <c r="G46" s="51">
        <f>IF(B46&lt;=$F$5,$F$4,0)</f>
        <v>100</v>
      </c>
      <c r="H46" s="51">
        <f>IF(B46&lt;=$F$5,H45+(H45+G46)*$F$6/12+G46,0)</f>
        <v>3881.1398239193336</v>
      </c>
      <c r="I46" s="49">
        <f>IF(A46&lt;12,0,IF(B46=$F$5,1,0))</f>
        <v>0</v>
      </c>
      <c r="K46" s="49">
        <f>IF(I46=1,F46,0)</f>
        <v>0</v>
      </c>
      <c r="L46" s="49">
        <f>IF(I46=1,H46,0)</f>
        <v>0</v>
      </c>
      <c r="N46" s="49">
        <f>IF(H46&gt;F46,1,0)</f>
        <v>1</v>
      </c>
      <c r="P46" s="59">
        <f>IF(B46&lt;=$F$5,DATE(YEAR(P45),MONTH(P45)+1,DAY(P45)),0)</f>
        <v>40909</v>
      </c>
    </row>
    <row r="47" spans="1:16" ht="12.75">
      <c r="A47" s="49">
        <f>IF(A46=12,1,A46+1)</f>
        <v>2</v>
      </c>
      <c r="B47" s="49">
        <f>IF(A46=12,B46+1,B46)</f>
        <v>4</v>
      </c>
      <c r="C47" s="51">
        <f>IF(B47&lt;=$F$5,$B$4,0)</f>
        <v>95.23809523809524</v>
      </c>
      <c r="D47" s="51">
        <f>IF(B47&lt;=$F$5,(F46+C47)*$B$5/12,0)</f>
        <v>19.408988181786707</v>
      </c>
      <c r="E47" s="51">
        <f>IF(B47&lt;=$F$5,(F46+C47)*$B$6/12,0)</f>
        <v>4.852247045446677</v>
      </c>
      <c r="F47" s="51">
        <f>IF(B47&lt;=$F$5,F46+D47-E47+$B$4,0)</f>
        <v>3896.354377493681</v>
      </c>
      <c r="G47" s="51">
        <f>IF(B47&lt;=$F$5,$F$4,0)</f>
        <v>100</v>
      </c>
      <c r="H47" s="51">
        <f>IF(B47&lt;=$F$5,H46+(H46+G47)*$F$6/12+G47,0)</f>
        <v>3991.092673479132</v>
      </c>
      <c r="I47" s="49">
        <f>IF(A47&lt;12,0,IF(B47=$F$5,1,0))</f>
        <v>0</v>
      </c>
      <c r="K47" s="49">
        <f>IF(I47=1,F47,0)</f>
        <v>0</v>
      </c>
      <c r="L47" s="49">
        <f>IF(I47=1,H47,0)</f>
        <v>0</v>
      </c>
      <c r="N47" s="49">
        <f>IF(H47&gt;F47,1,0)</f>
        <v>1</v>
      </c>
      <c r="P47" s="59">
        <f>IF(B47&lt;=$F$5,DATE(YEAR(P46),MONTH(P46)+1,DAY(P46)),0)</f>
        <v>40940</v>
      </c>
    </row>
    <row r="48" spans="1:16" ht="12.75">
      <c r="A48" s="49">
        <f>IF(A47=12,1,A47+1)</f>
        <v>3</v>
      </c>
      <c r="B48" s="49">
        <f>IF(A47=12,B47+1,B47)</f>
        <v>4</v>
      </c>
      <c r="C48" s="51">
        <f>IF(B48&lt;=$F$5,$B$4,0)</f>
        <v>95.23809523809524</v>
      </c>
      <c r="D48" s="51">
        <f>IF(B48&lt;=$F$5,(F47+C48)*$B$5/12,0)</f>
        <v>19.957962363658883</v>
      </c>
      <c r="E48" s="51">
        <f>IF(B48&lt;=$F$5,(F47+C48)*$B$6/12,0)</f>
        <v>4.989490590914721</v>
      </c>
      <c r="F48" s="51">
        <f>IF(B48&lt;=$F$5,F47+D48-E48+$B$4,0)</f>
        <v>4006.5609445045206</v>
      </c>
      <c r="G48" s="51">
        <f>IF(B48&lt;=$F$5,$F$4,0)</f>
        <v>100</v>
      </c>
      <c r="H48" s="51">
        <f>IF(B48&lt;=$F$5,H47+(H47+G48)*$F$6/12+G48,0)</f>
        <v>4101.32040516283</v>
      </c>
      <c r="I48" s="49">
        <f>IF(A48&lt;12,0,IF(B48=$F$5,1,0))</f>
        <v>0</v>
      </c>
      <c r="K48" s="49">
        <f>IF(I48=1,F48,0)</f>
        <v>0</v>
      </c>
      <c r="L48" s="49">
        <f>IF(I48=1,H48,0)</f>
        <v>0</v>
      </c>
      <c r="N48" s="49">
        <f>IF(H48&gt;F48,1,0)</f>
        <v>1</v>
      </c>
      <c r="P48" s="59">
        <f>IF(B48&lt;=$F$5,DATE(YEAR(P47),MONTH(P47)+1,DAY(P47)),0)</f>
        <v>40969</v>
      </c>
    </row>
    <row r="49" spans="1:16" ht="12.75">
      <c r="A49" s="49">
        <f>IF(A48=12,1,A48+1)</f>
        <v>4</v>
      </c>
      <c r="B49" s="49">
        <f>IF(A48=12,B48+1,B48)</f>
        <v>4</v>
      </c>
      <c r="C49" s="51">
        <f>IF(B49&lt;=$F$5,$B$4,0)</f>
        <v>95.23809523809524</v>
      </c>
      <c r="D49" s="51">
        <f>IF(B49&lt;=$F$5,(F48+C49)*$B$5/12,0)</f>
        <v>20.508995198713077</v>
      </c>
      <c r="E49" s="51">
        <f>IF(B49&lt;=$F$5,(F48+C49)*$B$6/12,0)</f>
        <v>5.127248799678269</v>
      </c>
      <c r="F49" s="51">
        <f>IF(B49&lt;=$F$5,F48+D49-E49+$B$4,0)</f>
        <v>4117.18078614165</v>
      </c>
      <c r="G49" s="51">
        <f>IF(B49&lt;=$F$5,$F$4,0)</f>
        <v>100</v>
      </c>
      <c r="H49" s="51">
        <f>IF(B49&lt;=$F$5,H48+(H48+G49)*$F$6/12+G49,0)</f>
        <v>4211.823706175737</v>
      </c>
      <c r="I49" s="49">
        <f>IF(A49&lt;12,0,IF(B49=$F$5,1,0))</f>
        <v>0</v>
      </c>
      <c r="K49" s="49">
        <f>IF(I49=1,F49,0)</f>
        <v>0</v>
      </c>
      <c r="L49" s="49">
        <f>IF(I49=1,H49,0)</f>
        <v>0</v>
      </c>
      <c r="N49" s="49">
        <f>IF(H49&gt;F49,1,0)</f>
        <v>1</v>
      </c>
      <c r="P49" s="59">
        <f>IF(B49&lt;=$F$5,DATE(YEAR(P48),MONTH(P48)+1,DAY(P48)),0)</f>
        <v>41000</v>
      </c>
    </row>
    <row r="50" spans="1:16" ht="12.75">
      <c r="A50" s="49">
        <f>IF(A49=12,1,A49+1)</f>
        <v>5</v>
      </c>
      <c r="B50" s="49">
        <f>IF(A49=12,B49+1,B49)</f>
        <v>4</v>
      </c>
      <c r="C50" s="51">
        <f>IF(B50&lt;=$F$5,$B$4,0)</f>
        <v>95.23809523809524</v>
      </c>
      <c r="D50" s="51">
        <f>IF(B50&lt;=$F$5,(F49+C50)*$B$5/12,0)</f>
        <v>21.062094406898726</v>
      </c>
      <c r="E50" s="51">
        <f>IF(B50&lt;=$F$5,(F49+C50)*$B$6/12,0)</f>
        <v>5.265523601724682</v>
      </c>
      <c r="F50" s="51">
        <f>IF(B50&lt;=$F$5,F49+D50-E50+$B$4,0)</f>
        <v>4228.21545218492</v>
      </c>
      <c r="G50" s="51">
        <f>IF(B50&lt;=$F$5,$F$4,0)</f>
        <v>100</v>
      </c>
      <c r="H50" s="51">
        <f>IF(B50&lt;=$F$5,H49+(H49+G50)*$F$6/12+G50,0)</f>
        <v>4322.6032654411765</v>
      </c>
      <c r="I50" s="49">
        <f>IF(A50&lt;12,0,IF(B50=$F$5,1,0))</f>
        <v>0</v>
      </c>
      <c r="K50" s="49">
        <f>IF(I50=1,F50,0)</f>
        <v>0</v>
      </c>
      <c r="L50" s="49">
        <f>IF(I50=1,H50,0)</f>
        <v>0</v>
      </c>
      <c r="N50" s="49">
        <f>IF(H50&gt;F50,1,0)</f>
        <v>1</v>
      </c>
      <c r="P50" s="59">
        <f>IF(B50&lt;=$F$5,DATE(YEAR(P49),MONTH(P49)+1,DAY(P49)),0)</f>
        <v>41030</v>
      </c>
    </row>
    <row r="51" spans="1:16" ht="12.75">
      <c r="A51" s="49">
        <f>IF(A50=12,1,A50+1)</f>
        <v>6</v>
      </c>
      <c r="B51" s="49">
        <f>IF(A50=12,B50+1,B50)</f>
        <v>4</v>
      </c>
      <c r="C51" s="51">
        <f>IF(B51&lt;=$F$5,$B$4,0)</f>
        <v>95.23809523809524</v>
      </c>
      <c r="D51" s="51">
        <f>IF(B51&lt;=$F$5,(F50+C51)*$B$5/12,0)</f>
        <v>21.617267737115075</v>
      </c>
      <c r="E51" s="51">
        <f>IF(B51&lt;=$F$5,(F50+C51)*$B$6/12,0)</f>
        <v>5.404316934278769</v>
      </c>
      <c r="F51" s="51">
        <f>IF(B51&lt;=$F$5,F50+D51-E51+$B$4,0)</f>
        <v>4339.666498225852</v>
      </c>
      <c r="G51" s="51">
        <f>IF(B51&lt;=$F$5,$F$4,0)</f>
        <v>100</v>
      </c>
      <c r="H51" s="51">
        <f>IF(B51&lt;=$F$5,H50+(H50+G51)*$F$6/12+G51,0)</f>
        <v>4433.65977360478</v>
      </c>
      <c r="I51" s="49">
        <f>IF(A51&lt;12,0,IF(B51=$F$5,1,0))</f>
        <v>0</v>
      </c>
      <c r="K51" s="49">
        <f>IF(I51=1,F51,0)</f>
        <v>0</v>
      </c>
      <c r="L51" s="49">
        <f>IF(I51=1,H51,0)</f>
        <v>0</v>
      </c>
      <c r="N51" s="49">
        <f>IF(H51&gt;F51,1,0)</f>
        <v>1</v>
      </c>
      <c r="P51" s="59">
        <f>IF(B51&lt;=$F$5,DATE(YEAR(P50),MONTH(P50)+1,DAY(P50)),0)</f>
        <v>41061</v>
      </c>
    </row>
    <row r="52" spans="1:16" ht="12.75">
      <c r="A52" s="49">
        <f>IF(A51=12,1,A51+1)</f>
        <v>7</v>
      </c>
      <c r="B52" s="49">
        <f>IF(A51=12,B51+1,B51)</f>
        <v>4</v>
      </c>
      <c r="C52" s="51">
        <f>IF(B52&lt;=$F$5,$B$4,0)</f>
        <v>95.23809523809524</v>
      </c>
      <c r="D52" s="51">
        <f>IF(B52&lt;=$F$5,(F51+C52)*$B$5/12,0)</f>
        <v>22.174522967319735</v>
      </c>
      <c r="E52" s="51">
        <f>IF(B52&lt;=$F$5,(F51+C52)*$B$6/12,0)</f>
        <v>5.543630741829934</v>
      </c>
      <c r="F52" s="51">
        <f>IF(B52&lt;=$F$5,F51+D52-E52+$B$4,0)</f>
        <v>4451.535485689436</v>
      </c>
      <c r="G52" s="51">
        <f>IF(B52&lt;=$F$5,$F$4,0)</f>
        <v>100</v>
      </c>
      <c r="H52" s="51">
        <f>IF(B52&lt;=$F$5,H51+(H51+G52)*$F$6/12+G52,0)</f>
        <v>4544.993923038792</v>
      </c>
      <c r="I52" s="49">
        <f>IF(A52&lt;12,0,IF(B52=$F$5,1,0))</f>
        <v>0</v>
      </c>
      <c r="K52" s="49">
        <f>IF(I52=1,F52,0)</f>
        <v>0</v>
      </c>
      <c r="L52" s="49">
        <f>IF(I52=1,H52,0)</f>
        <v>0</v>
      </c>
      <c r="N52" s="49">
        <f>IF(H52&gt;F52,1,0)</f>
        <v>1</v>
      </c>
      <c r="P52" s="59">
        <f>IF(B52&lt;=$F$5,DATE(YEAR(P51),MONTH(P51)+1,DAY(P51)),0)</f>
        <v>41091</v>
      </c>
    </row>
    <row r="53" spans="1:16" ht="12.75">
      <c r="A53" s="49">
        <f>IF(A52=12,1,A52+1)</f>
        <v>8</v>
      </c>
      <c r="B53" s="49">
        <f>IF(A52=12,B52+1,B52)</f>
        <v>4</v>
      </c>
      <c r="C53" s="51">
        <f>IF(B53&lt;=$F$5,$B$4,0)</f>
        <v>95.23809523809524</v>
      </c>
      <c r="D53" s="51">
        <f>IF(B53&lt;=$F$5,(F52+C53)*$B$5/12,0)</f>
        <v>22.73386790463766</v>
      </c>
      <c r="E53" s="51">
        <f>IF(B53&lt;=$F$5,(F52+C53)*$B$6/12,0)</f>
        <v>5.683466976159415</v>
      </c>
      <c r="F53" s="51">
        <f>IF(B53&lt;=$F$5,F52+D53-E53+$B$4,0)</f>
        <v>4563.8239818560105</v>
      </c>
      <c r="G53" s="51">
        <f>IF(B53&lt;=$F$5,$F$4,0)</f>
        <v>100</v>
      </c>
      <c r="H53" s="51">
        <f>IF(B53&lt;=$F$5,H52+(H52+G53)*$F$6/12+G53,0)</f>
        <v>4656.606407846389</v>
      </c>
      <c r="I53" s="49">
        <f>IF(A53&lt;12,0,IF(B53=$F$5,1,0))</f>
        <v>0</v>
      </c>
      <c r="K53" s="49">
        <f>IF(I53=1,F53,0)</f>
        <v>0</v>
      </c>
      <c r="L53" s="49">
        <f>IF(I53=1,H53,0)</f>
        <v>0</v>
      </c>
      <c r="N53" s="49">
        <f>IF(H53&gt;F53,1,0)</f>
        <v>1</v>
      </c>
      <c r="P53" s="59">
        <f>IF(B53&lt;=$F$5,DATE(YEAR(P52),MONTH(P52)+1,DAY(P52)),0)</f>
        <v>41122</v>
      </c>
    </row>
    <row r="54" spans="1:16" ht="12.75">
      <c r="A54" s="49">
        <f>IF(A53=12,1,A53+1)</f>
        <v>9</v>
      </c>
      <c r="B54" s="49">
        <f>IF(A53=12,B53+1,B53)</f>
        <v>4</v>
      </c>
      <c r="C54" s="51">
        <f>IF(B54&lt;=$F$5,$B$4,0)</f>
        <v>95.23809523809524</v>
      </c>
      <c r="D54" s="51">
        <f>IF(B54&lt;=$F$5,(F53+C54)*$B$5/12,0)</f>
        <v>23.29531038547053</v>
      </c>
      <c r="E54" s="51">
        <f>IF(B54&lt;=$F$5,(F53+C54)*$B$6/12,0)</f>
        <v>5.823827596367632</v>
      </c>
      <c r="F54" s="51">
        <f>IF(B54&lt;=$F$5,F53+D54-E54+$B$4,0)</f>
        <v>4676.533559883209</v>
      </c>
      <c r="G54" s="51">
        <f>IF(B54&lt;=$F$5,$F$4,0)</f>
        <v>100</v>
      </c>
      <c r="H54" s="51">
        <f>IF(B54&lt;=$F$5,H53+(H53+G54)*$F$6/12+G54,0)</f>
        <v>4768.497923866004</v>
      </c>
      <c r="I54" s="49">
        <f>IF(A54&lt;12,0,IF(B54=$F$5,1,0))</f>
        <v>0</v>
      </c>
      <c r="K54" s="49">
        <f>IF(I54=1,F54,0)</f>
        <v>0</v>
      </c>
      <c r="L54" s="49">
        <f>IF(I54=1,H54,0)</f>
        <v>0</v>
      </c>
      <c r="N54" s="49">
        <f>IF(H54&gt;F54,1,0)</f>
        <v>1</v>
      </c>
      <c r="P54" s="59">
        <f>IF(B54&lt;=$F$5,DATE(YEAR(P53),MONTH(P53)+1,DAY(P53)),0)</f>
        <v>41153</v>
      </c>
    </row>
    <row r="55" spans="1:16" ht="12.75">
      <c r="A55" s="49">
        <f>IF(A54=12,1,A54+1)</f>
        <v>10</v>
      </c>
      <c r="B55" s="49">
        <f>IF(A54=12,B54+1,B54)</f>
        <v>4</v>
      </c>
      <c r="C55" s="51">
        <f>IF(B55&lt;=$F$5,$B$4,0)</f>
        <v>95.23809523809524</v>
      </c>
      <c r="D55" s="51">
        <f>IF(B55&lt;=$F$5,(F54+C55)*$B$5/12,0)</f>
        <v>23.858858275606522</v>
      </c>
      <c r="E55" s="51">
        <f>IF(B55&lt;=$F$5,(F54+C55)*$B$6/12,0)</f>
        <v>5.9647145689016305</v>
      </c>
      <c r="F55" s="51">
        <f>IF(B55&lt;=$F$5,F54+D55-E55+$B$4,0)</f>
        <v>4789.665798828009</v>
      </c>
      <c r="G55" s="51">
        <f>IF(B55&lt;=$F$5,$F$4,0)</f>
        <v>100</v>
      </c>
      <c r="H55" s="51">
        <f>IF(B55&lt;=$F$5,H54+(H54+G55)*$F$6/12+G55,0)</f>
        <v>4880.669168675669</v>
      </c>
      <c r="I55" s="49">
        <f>IF(A55&lt;12,0,IF(B55=$F$5,1,0))</f>
        <v>0</v>
      </c>
      <c r="K55" s="49">
        <f>IF(I55=1,F55,0)</f>
        <v>0</v>
      </c>
      <c r="L55" s="49">
        <f>IF(I55=1,H55,0)</f>
        <v>0</v>
      </c>
      <c r="N55" s="49">
        <f>IF(H55&gt;F55,1,0)</f>
        <v>1</v>
      </c>
      <c r="P55" s="59">
        <f>IF(B55&lt;=$F$5,DATE(YEAR(P54),MONTH(P54)+1,DAY(P54)),0)</f>
        <v>41183</v>
      </c>
    </row>
    <row r="56" spans="1:16" ht="12.75">
      <c r="A56" s="49">
        <f>IF(A55=12,1,A55+1)</f>
        <v>11</v>
      </c>
      <c r="B56" s="49">
        <f>IF(A55=12,B55+1,B55)</f>
        <v>4</v>
      </c>
      <c r="C56" s="51">
        <f>IF(B56&lt;=$F$5,$B$4,0)</f>
        <v>95.23809523809524</v>
      </c>
      <c r="D56" s="51">
        <f>IF(B56&lt;=$F$5,(F55+C56)*$B$5/12,0)</f>
        <v>24.424519470330523</v>
      </c>
      <c r="E56" s="51">
        <f>IF(B56&lt;=$F$5,(F55+C56)*$B$6/12,0)</f>
        <v>6.106129867582631</v>
      </c>
      <c r="F56" s="51">
        <f>IF(B56&lt;=$F$5,F55+D56-E56+$B$4,0)</f>
        <v>4903.222283668853</v>
      </c>
      <c r="G56" s="51">
        <f>IF(B56&lt;=$F$5,$F$4,0)</f>
        <v>100</v>
      </c>
      <c r="H56" s="51">
        <f>IF(B56&lt;=$F$5,H55+(H55+G56)*$F$6/12+G56,0)</f>
        <v>4993.120841597359</v>
      </c>
      <c r="I56" s="49">
        <f>IF(A56&lt;12,0,IF(B56=$F$5,1,0))</f>
        <v>0</v>
      </c>
      <c r="K56" s="49">
        <f>IF(I56=1,F56,0)</f>
        <v>0</v>
      </c>
      <c r="L56" s="49">
        <f>IF(I56=1,H56,0)</f>
        <v>0</v>
      </c>
      <c r="N56" s="49">
        <f>IF(H56&gt;F56,1,0)</f>
        <v>1</v>
      </c>
      <c r="P56" s="59">
        <f>IF(B56&lt;=$F$5,DATE(YEAR(P55),MONTH(P55)+1,DAY(P55)),0)</f>
        <v>41214</v>
      </c>
    </row>
    <row r="57" spans="1:16" ht="12.75">
      <c r="A57" s="49">
        <f>IF(A56=12,1,A56+1)</f>
        <v>12</v>
      </c>
      <c r="B57" s="49">
        <f>IF(A56=12,B56+1,B56)</f>
        <v>4</v>
      </c>
      <c r="C57" s="51">
        <f>IF(B57&lt;=$F$5,$B$4,0)</f>
        <v>95.23809523809524</v>
      </c>
      <c r="D57" s="51">
        <f>IF(B57&lt;=$F$5,(F56+C57)*$B$5/12,0)</f>
        <v>24.992301894534744</v>
      </c>
      <c r="E57" s="51">
        <f>IF(B57&lt;=$F$5,(F56+C57)*$B$6/12,0)</f>
        <v>6.248075473633686</v>
      </c>
      <c r="F57" s="51">
        <f>IF(B57&lt;=$F$5,F56+D57-E57+$B$4,0)</f>
        <v>5017.20460532785</v>
      </c>
      <c r="G57" s="51">
        <f>IF(B57&lt;=$F$5,$F$4,0)</f>
        <v>100</v>
      </c>
      <c r="H57" s="51">
        <f>IF(B57&lt;=$F$5,H56+(H56+G57)*$F$6/12+G57,0)</f>
        <v>5105.853643701352</v>
      </c>
      <c r="I57" s="49">
        <f>IF(A57&lt;12,0,IF(B57=$F$5,1,0))</f>
        <v>0</v>
      </c>
      <c r="K57" s="49">
        <f>IF(I57=1,F57,0)</f>
        <v>0</v>
      </c>
      <c r="L57" s="49">
        <f>IF(I57=1,H57,0)</f>
        <v>0</v>
      </c>
      <c r="N57" s="49">
        <f>IF(H57&gt;F57,1,0)</f>
        <v>1</v>
      </c>
      <c r="P57" s="59">
        <f>IF(B57&lt;=$F$5,DATE(YEAR(P56),MONTH(P56)+1,DAY(P56)),0)</f>
        <v>41244</v>
      </c>
    </row>
    <row r="58" spans="1:16" ht="12.75">
      <c r="A58" s="49">
        <f>IF(A57=12,1,A57+1)</f>
        <v>1</v>
      </c>
      <c r="B58" s="49">
        <f>IF(A57=12,B57+1,B57)</f>
        <v>5</v>
      </c>
      <c r="C58" s="51">
        <f>IF(B58&lt;=$F$5,$B$4,0)</f>
        <v>95.23809523809524</v>
      </c>
      <c r="D58" s="51">
        <f>IF(B58&lt;=$F$5,(F57+C58)*$B$5/12,0)</f>
        <v>25.562213502829724</v>
      </c>
      <c r="E58" s="51">
        <f>IF(B58&lt;=$F$5,(F57+C58)*$B$6/12,0)</f>
        <v>6.390553375707431</v>
      </c>
      <c r="F58" s="51">
        <f>IF(B58&lt;=$F$5,F57+D58-E58+$B$4,0)</f>
        <v>5131.614360693068</v>
      </c>
      <c r="G58" s="51">
        <f>IF(B58&lt;=$F$5,$F$4,0)</f>
        <v>100</v>
      </c>
      <c r="H58" s="51">
        <f>IF(B58&lt;=$F$5,H57+(H57+G58)*$F$6/12+G58,0)</f>
        <v>5218.868277810605</v>
      </c>
      <c r="I58" s="49">
        <f>IF(A58&lt;12,0,IF(B58=$F$5,1,0))</f>
        <v>0</v>
      </c>
      <c r="K58" s="49">
        <f>IF(I58=1,F58,0)</f>
        <v>0</v>
      </c>
      <c r="L58" s="49">
        <f>IF(I58=1,H58,0)</f>
        <v>0</v>
      </c>
      <c r="N58" s="49">
        <f>IF(H58&gt;F58,1,0)</f>
        <v>1</v>
      </c>
      <c r="P58" s="59">
        <f>IF(B58&lt;=$F$5,DATE(YEAR(P57),MONTH(P57)+1,DAY(P57)),0)</f>
        <v>41275</v>
      </c>
    </row>
    <row r="59" spans="1:16" ht="12.75">
      <c r="A59" s="49">
        <f>IF(A58=12,1,A58+1)</f>
        <v>2</v>
      </c>
      <c r="B59" s="49">
        <f>IF(A58=12,B58+1,B58)</f>
        <v>5</v>
      </c>
      <c r="C59" s="51">
        <f>IF(B59&lt;=$F$5,$B$4,0)</f>
        <v>95.23809523809524</v>
      </c>
      <c r="D59" s="51">
        <f>IF(B59&lt;=$F$5,(F58+C59)*$B$5/12,0)</f>
        <v>26.134262279655818</v>
      </c>
      <c r="E59" s="51">
        <f>IF(B59&lt;=$F$5,(F58+C59)*$B$6/12,0)</f>
        <v>6.5335655699139545</v>
      </c>
      <c r="F59" s="51">
        <f>IF(B59&lt;=$F$5,F58+D59-E59+$B$4,0)</f>
        <v>5246.4531526409055</v>
      </c>
      <c r="G59" s="51">
        <f>IF(B59&lt;=$F$5,$F$4,0)</f>
        <v>100</v>
      </c>
      <c r="H59" s="51">
        <f>IF(B59&lt;=$F$5,H58+(H58+G59)*$F$6/12+G59,0)</f>
        <v>5332.165448505131</v>
      </c>
      <c r="I59" s="49">
        <f>IF(A59&lt;12,0,IF(B59=$F$5,1,0))</f>
        <v>0</v>
      </c>
      <c r="K59" s="49">
        <f>IF(I59=1,F59,0)</f>
        <v>0</v>
      </c>
      <c r="L59" s="49">
        <f>IF(I59=1,H59,0)</f>
        <v>0</v>
      </c>
      <c r="N59" s="49">
        <f>IF(H59&gt;F59,1,0)</f>
        <v>1</v>
      </c>
      <c r="P59" s="59">
        <f>IF(B59&lt;=$F$5,DATE(YEAR(P58),MONTH(P58)+1,DAY(P58)),0)</f>
        <v>41306</v>
      </c>
    </row>
    <row r="60" spans="1:16" ht="12.75">
      <c r="A60" s="49">
        <f>IF(A59=12,1,A59+1)</f>
        <v>3</v>
      </c>
      <c r="B60" s="49">
        <f>IF(A59=12,B59+1,B59)</f>
        <v>5</v>
      </c>
      <c r="C60" s="51">
        <f>IF(B60&lt;=$F$5,$B$4,0)</f>
        <v>95.23809523809524</v>
      </c>
      <c r="D60" s="51">
        <f>IF(B60&lt;=$F$5,(F59+C60)*$B$5/12,0)</f>
        <v>26.708456239395005</v>
      </c>
      <c r="E60" s="51">
        <f>IF(B60&lt;=$F$5,(F59+C60)*$B$6/12,0)</f>
        <v>6.677114059848751</v>
      </c>
      <c r="F60" s="51">
        <f>IF(B60&lt;=$F$5,F59+D60-E60+$B$4,0)</f>
        <v>5361.722590058547</v>
      </c>
      <c r="G60" s="51">
        <f>IF(B60&lt;=$F$5,$F$4,0)</f>
        <v>100</v>
      </c>
      <c r="H60" s="51">
        <f>IF(B60&lt;=$F$5,H59+(H59+G60)*$F$6/12+G60,0)</f>
        <v>5445.745862126394</v>
      </c>
      <c r="I60" s="49">
        <f>IF(A60&lt;12,0,IF(B60=$F$5,1,0))</f>
        <v>0</v>
      </c>
      <c r="K60" s="49">
        <f>IF(I60=1,F60,0)</f>
        <v>0</v>
      </c>
      <c r="L60" s="49">
        <f>IF(I60=1,H60,0)</f>
        <v>0</v>
      </c>
      <c r="N60" s="49">
        <f>IF(H60&gt;F60,1,0)</f>
        <v>1</v>
      </c>
      <c r="P60" s="59">
        <f>IF(B60&lt;=$F$5,DATE(YEAR(P59),MONTH(P59)+1,DAY(P59)),0)</f>
        <v>41334</v>
      </c>
    </row>
    <row r="61" spans="1:16" ht="12.75">
      <c r="A61" s="49">
        <f>IF(A60=12,1,A60+1)</f>
        <v>4</v>
      </c>
      <c r="B61" s="49">
        <f>IF(A60=12,B60+1,B60)</f>
        <v>5</v>
      </c>
      <c r="C61" s="51">
        <f>IF(B61&lt;=$F$5,$B$4,0)</f>
        <v>95.23809523809524</v>
      </c>
      <c r="D61" s="51">
        <f>IF(B61&lt;=$F$5,(F60+C61)*$B$5/12,0)</f>
        <v>27.28480342648321</v>
      </c>
      <c r="E61" s="51">
        <f>IF(B61&lt;=$F$5,(F60+C61)*$B$6/12,0)</f>
        <v>6.821200856620803</v>
      </c>
      <c r="F61" s="51">
        <f>IF(B61&lt;=$F$5,F60+D61-E61+$B$4,0)</f>
        <v>5477.424287866505</v>
      </c>
      <c r="G61" s="51">
        <f>IF(B61&lt;=$F$5,$F$4,0)</f>
        <v>100</v>
      </c>
      <c r="H61" s="51">
        <f>IF(B61&lt;=$F$5,H60+(H60+G61)*$F$6/12+G61,0)</f>
        <v>5559.6102267817105</v>
      </c>
      <c r="I61" s="49">
        <f>IF(A61&lt;12,0,IF(B61=$F$5,1,0))</f>
        <v>0</v>
      </c>
      <c r="K61" s="49">
        <f>IF(I61=1,F61,0)</f>
        <v>0</v>
      </c>
      <c r="L61" s="49">
        <f>IF(I61=1,H61,0)</f>
        <v>0</v>
      </c>
      <c r="N61" s="49">
        <f>IF(H61&gt;F61,1,0)</f>
        <v>1</v>
      </c>
      <c r="P61" s="59">
        <f>IF(B61&lt;=$F$5,DATE(YEAR(P60),MONTH(P60)+1,DAY(P60)),0)</f>
        <v>41365</v>
      </c>
    </row>
    <row r="62" spans="1:16" ht="12.75">
      <c r="A62" s="49">
        <f>IF(A61=12,1,A61+1)</f>
        <v>5</v>
      </c>
      <c r="B62" s="49">
        <f>IF(A61=12,B61+1,B61)</f>
        <v>5</v>
      </c>
      <c r="C62" s="51">
        <f>IF(B62&lt;=$F$5,$B$4,0)</f>
        <v>95.23809523809524</v>
      </c>
      <c r="D62" s="51">
        <f>IF(B62&lt;=$F$5,(F61+C62)*$B$5/12,0)</f>
        <v>27.863311915523003</v>
      </c>
      <c r="E62" s="51">
        <f>IF(B62&lt;=$F$5,(F61+C62)*$B$6/12,0)</f>
        <v>6.965827978880751</v>
      </c>
      <c r="F62" s="51">
        <f>IF(B62&lt;=$F$5,F61+D62-E62+$B$4,0)</f>
        <v>5593.559867041243</v>
      </c>
      <c r="G62" s="51">
        <f>IF(B62&lt;=$F$5,$F$4,0)</f>
        <v>100</v>
      </c>
      <c r="H62" s="51">
        <f>IF(B62&lt;=$F$5,H61+(H61+G62)*$F$6/12+G62,0)</f>
        <v>5673.759252348665</v>
      </c>
      <c r="I62" s="49">
        <f>IF(A62&lt;12,0,IF(B62=$F$5,1,0))</f>
        <v>0</v>
      </c>
      <c r="K62" s="49">
        <f>IF(I62=1,F62,0)</f>
        <v>0</v>
      </c>
      <c r="L62" s="49">
        <f>IF(I62=1,H62,0)</f>
        <v>0</v>
      </c>
      <c r="N62" s="49">
        <f>IF(H62&gt;F62,1,0)</f>
        <v>1</v>
      </c>
      <c r="P62" s="59">
        <f>IF(B62&lt;=$F$5,DATE(YEAR(P61),MONTH(P61)+1,DAY(P61)),0)</f>
        <v>41395</v>
      </c>
    </row>
    <row r="63" spans="1:16" ht="12.75">
      <c r="A63" s="49">
        <f>IF(A62=12,1,A62+1)</f>
        <v>6</v>
      </c>
      <c r="B63" s="49">
        <f>IF(A62=12,B62+1,B62)</f>
        <v>5</v>
      </c>
      <c r="C63" s="51">
        <f>IF(B63&lt;=$F$5,$B$4,0)</f>
        <v>95.23809523809524</v>
      </c>
      <c r="D63" s="51">
        <f>IF(B63&lt;=$F$5,(F62+C63)*$B$5/12,0)</f>
        <v>28.44398981139669</v>
      </c>
      <c r="E63" s="51">
        <f>IF(B63&lt;=$F$5,(F62+C63)*$B$6/12,0)</f>
        <v>7.110997452849173</v>
      </c>
      <c r="F63" s="51">
        <f>IF(B63&lt;=$F$5,F62+D63-E63+$B$4,0)</f>
        <v>5710.130954637886</v>
      </c>
      <c r="G63" s="51">
        <f>IF(B63&lt;=$F$5,$F$4,0)</f>
        <v>100</v>
      </c>
      <c r="H63" s="51">
        <f>IF(B63&lt;=$F$5,H62+(H62+G63)*$F$6/12+G63,0)</f>
        <v>5788.193650479537</v>
      </c>
      <c r="I63" s="49">
        <f>IF(A63&lt;12,0,IF(B63=$F$5,1,0))</f>
        <v>0</v>
      </c>
      <c r="K63" s="49">
        <f>IF(I63=1,F63,0)</f>
        <v>0</v>
      </c>
      <c r="L63" s="49">
        <f>IF(I63=1,H63,0)</f>
        <v>0</v>
      </c>
      <c r="N63" s="49">
        <f>IF(H63&gt;F63,1,0)</f>
        <v>1</v>
      </c>
      <c r="P63" s="59">
        <f>IF(B63&lt;=$F$5,DATE(YEAR(P62),MONTH(P62)+1,DAY(P62)),0)</f>
        <v>41426</v>
      </c>
    </row>
    <row r="64" spans="1:16" ht="12.75">
      <c r="A64" s="49">
        <f>IF(A63=12,1,A63+1)</f>
        <v>7</v>
      </c>
      <c r="B64" s="49">
        <f>IF(A63=12,B63+1,B63)</f>
        <v>5</v>
      </c>
      <c r="C64" s="51">
        <f>IF(B64&lt;=$F$5,$B$4,0)</f>
        <v>95.23809523809524</v>
      </c>
      <c r="D64" s="51">
        <f>IF(B64&lt;=$F$5,(F63+C64)*$B$5/12,0)</f>
        <v>29.026845249379907</v>
      </c>
      <c r="E64" s="51">
        <f>IF(B64&lt;=$F$5,(F63+C64)*$B$6/12,0)</f>
        <v>7.256711312344977</v>
      </c>
      <c r="F64" s="51">
        <f>IF(B64&lt;=$F$5,F63+D64-E64+$B$4,0)</f>
        <v>5827.139183813017</v>
      </c>
      <c r="G64" s="51">
        <f>IF(B64&lt;=$F$5,$F$4,0)</f>
        <v>100</v>
      </c>
      <c r="H64" s="51">
        <f>IF(B64&lt;=$F$5,H63+(H63+G64)*$F$6/12+G64,0)</f>
        <v>5902.914134605736</v>
      </c>
      <c r="I64" s="49">
        <f>IF(A64&lt;12,0,IF(B64=$F$5,1,0))</f>
        <v>0</v>
      </c>
      <c r="K64" s="49">
        <f>IF(I64=1,F64,0)</f>
        <v>0</v>
      </c>
      <c r="L64" s="49">
        <f>IF(I64=1,H64,0)</f>
        <v>0</v>
      </c>
      <c r="N64" s="49">
        <f>IF(H64&gt;F64,1,0)</f>
        <v>1</v>
      </c>
      <c r="P64" s="59">
        <f>IF(B64&lt;=$F$5,DATE(YEAR(P63),MONTH(P63)+1,DAY(P63)),0)</f>
        <v>41456</v>
      </c>
    </row>
    <row r="65" spans="1:16" ht="12.75">
      <c r="A65" s="49">
        <f>IF(A64=12,1,A64+1)</f>
        <v>8</v>
      </c>
      <c r="B65" s="49">
        <f>IF(A64=12,B64+1,B64)</f>
        <v>5</v>
      </c>
      <c r="C65" s="51">
        <f>IF(B65&lt;=$F$5,$B$4,0)</f>
        <v>95.23809523809524</v>
      </c>
      <c r="D65" s="51">
        <f>IF(B65&lt;=$F$5,(F64+C65)*$B$5/12,0)</f>
        <v>29.611886395255556</v>
      </c>
      <c r="E65" s="51">
        <f>IF(B65&lt;=$F$5,(F64+C65)*$B$6/12,0)</f>
        <v>7.402971598813889</v>
      </c>
      <c r="F65" s="51">
        <f>IF(B65&lt;=$F$5,F64+D65-E65+$B$4,0)</f>
        <v>5944.586193847554</v>
      </c>
      <c r="G65" s="51">
        <f>IF(B65&lt;=$F$5,$F$4,0)</f>
        <v>100</v>
      </c>
      <c r="H65" s="51">
        <f>IF(B65&lt;=$F$5,H64+(H64+G65)*$F$6/12+G65,0)</f>
        <v>6017.92141994225</v>
      </c>
      <c r="I65" s="49">
        <f>IF(A65&lt;12,0,IF(B65=$F$5,1,0))</f>
        <v>0</v>
      </c>
      <c r="K65" s="49">
        <f>IF(I65=1,F65,0)</f>
        <v>0</v>
      </c>
      <c r="L65" s="49">
        <f>IF(I65=1,H65,0)</f>
        <v>0</v>
      </c>
      <c r="N65" s="49">
        <f>IF(H65&gt;F65,1,0)</f>
        <v>1</v>
      </c>
      <c r="P65" s="59">
        <f>IF(B65&lt;=$F$5,DATE(YEAR(P64),MONTH(P64)+1,DAY(P64)),0)</f>
        <v>41487</v>
      </c>
    </row>
    <row r="66" spans="1:16" ht="12.75">
      <c r="A66" s="49">
        <f>IF(A65=12,1,A65+1)</f>
        <v>9</v>
      </c>
      <c r="B66" s="49">
        <f>IF(A65=12,B65+1,B65)</f>
        <v>5</v>
      </c>
      <c r="C66" s="51">
        <f>IF(B66&lt;=$F$5,$B$4,0)</f>
        <v>95.23809523809524</v>
      </c>
      <c r="D66" s="51">
        <f>IF(B66&lt;=$F$5,(F65+C66)*$B$5/12,0)</f>
        <v>30.199121445428244</v>
      </c>
      <c r="E66" s="51">
        <f>IF(B66&lt;=$F$5,(F65+C66)*$B$6/12,0)</f>
        <v>7.549780361357061</v>
      </c>
      <c r="F66" s="51">
        <f>IF(B66&lt;=$F$5,F65+D66-E66+$B$4,0)</f>
        <v>6062.47363016972</v>
      </c>
      <c r="G66" s="51">
        <f>IF(B66&lt;=$F$5,$F$4,0)</f>
        <v>100</v>
      </c>
      <c r="H66" s="51">
        <f>IF(B66&lt;=$F$5,H65+(H65+G66)*$F$6/12+G66,0)</f>
        <v>6133.216223492106</v>
      </c>
      <c r="I66" s="49">
        <f>IF(A66&lt;12,0,IF(B66=$F$5,1,0))</f>
        <v>0</v>
      </c>
      <c r="K66" s="49">
        <f>IF(I66=1,F66,0)</f>
        <v>0</v>
      </c>
      <c r="L66" s="49">
        <f>IF(I66=1,H66,0)</f>
        <v>0</v>
      </c>
      <c r="N66" s="49">
        <f>IF(H66&gt;F66,1,0)</f>
        <v>1</v>
      </c>
      <c r="P66" s="59">
        <f>IF(B66&lt;=$F$5,DATE(YEAR(P65),MONTH(P65)+1,DAY(P65)),0)</f>
        <v>41518</v>
      </c>
    </row>
    <row r="67" spans="1:16" ht="12.75">
      <c r="A67" s="49">
        <f>IF(A66=12,1,A66+1)</f>
        <v>10</v>
      </c>
      <c r="B67" s="49">
        <f>IF(A66=12,B66+1,B66)</f>
        <v>5</v>
      </c>
      <c r="C67" s="51">
        <f>IF(B67&lt;=$F$5,$B$4,0)</f>
        <v>95.23809523809524</v>
      </c>
      <c r="D67" s="51">
        <f>IF(B67&lt;=$F$5,(F66+C67)*$B$5/12,0)</f>
        <v>30.788558627039077</v>
      </c>
      <c r="E67" s="51">
        <f>IF(B67&lt;=$F$5,(F66+C67)*$B$6/12,0)</f>
        <v>7.697139656759769</v>
      </c>
      <c r="F67" s="51">
        <f>IF(B67&lt;=$F$5,F66+D67-E67+$B$4,0)</f>
        <v>6180.803144378096</v>
      </c>
      <c r="G67" s="51">
        <f>IF(B67&lt;=$F$5,$F$4,0)</f>
        <v>100</v>
      </c>
      <c r="H67" s="51">
        <f>IF(B67&lt;=$F$5,H66+(H66+G67)*$F$6/12+G67,0)</f>
        <v>6248.799264050836</v>
      </c>
      <c r="I67" s="49">
        <f>IF(A67&lt;12,0,IF(B67=$F$5,1,0))</f>
        <v>0</v>
      </c>
      <c r="K67" s="49">
        <f>IF(I67=1,F67,0)</f>
        <v>0</v>
      </c>
      <c r="L67" s="49">
        <f>IF(I67=1,H67,0)</f>
        <v>0</v>
      </c>
      <c r="N67" s="49">
        <f>IF(H67&gt;F67,1,0)</f>
        <v>1</v>
      </c>
      <c r="P67" s="59">
        <f>IF(B67&lt;=$F$5,DATE(YEAR(P66),MONTH(P66)+1,DAY(P66)),0)</f>
        <v>41548</v>
      </c>
    </row>
    <row r="68" spans="1:16" ht="12.75">
      <c r="A68" s="49">
        <f>IF(A67=12,1,A67+1)</f>
        <v>11</v>
      </c>
      <c r="B68" s="49">
        <f>IF(A67=12,B67+1,B67)</f>
        <v>5</v>
      </c>
      <c r="C68" s="51">
        <f>IF(B68&lt;=$F$5,$B$4,0)</f>
        <v>95.23809523809524</v>
      </c>
      <c r="D68" s="51">
        <f>IF(B68&lt;=$F$5,(F67+C68)*$B$5/12,0)</f>
        <v>31.380206198080955</v>
      </c>
      <c r="E68" s="51">
        <f>IF(B68&lt;=$F$5,(F67+C68)*$B$6/12,0)</f>
        <v>7.845051549520239</v>
      </c>
      <c r="F68" s="51">
        <f>IF(B68&lt;=$F$5,F67+D68-E68+$B$4,0)</f>
        <v>6299.576394264752</v>
      </c>
      <c r="G68" s="51">
        <f>IF(B68&lt;=$F$5,$F$4,0)</f>
        <v>100</v>
      </c>
      <c r="H68" s="51">
        <f>IF(B68&lt;=$F$5,H67+(H67+G68)*$F$6/12+G68,0)</f>
        <v>6364.6712622109635</v>
      </c>
      <c r="I68" s="49">
        <f>IF(A68&lt;12,0,IF(B68=$F$5,1,0))</f>
        <v>0</v>
      </c>
      <c r="K68" s="49">
        <f>IF(I68=1,F68,0)</f>
        <v>0</v>
      </c>
      <c r="L68" s="49">
        <f>IF(I68=1,H68,0)</f>
        <v>0</v>
      </c>
      <c r="N68" s="49">
        <f>IF(H68&gt;F68,1,0)</f>
        <v>1</v>
      </c>
      <c r="P68" s="59">
        <f>IF(B68&lt;=$F$5,DATE(YEAR(P67),MONTH(P67)+1,DAY(P67)),0)</f>
        <v>41579</v>
      </c>
    </row>
    <row r="69" spans="1:16" ht="12.75">
      <c r="A69" s="49">
        <f>IF(A68=12,1,A68+1)</f>
        <v>12</v>
      </c>
      <c r="B69" s="49">
        <f>IF(A68=12,B68+1,B68)</f>
        <v>5</v>
      </c>
      <c r="C69" s="51">
        <f>IF(B69&lt;=$F$5,$B$4,0)</f>
        <v>95.23809523809524</v>
      </c>
      <c r="D69" s="51">
        <f>IF(B69&lt;=$F$5,(F68+C69)*$B$5/12,0)</f>
        <v>31.974072447514235</v>
      </c>
      <c r="E69" s="51">
        <f>IF(B69&lt;=$F$5,(F68+C69)*$B$6/12,0)</f>
        <v>7.993518111878559</v>
      </c>
      <c r="F69" s="51">
        <f>IF(B69&lt;=$F$5,F68+D69-E69+$B$4,0)</f>
        <v>6418.795043838482</v>
      </c>
      <c r="G69" s="51">
        <f>IF(B69&lt;=$F$5,$F$4,0)</f>
        <v>100</v>
      </c>
      <c r="H69" s="51">
        <f>IF(B69&lt;=$F$5,H68+(H68+G69)*$F$6/12+G69,0)</f>
        <v>6480.832940366491</v>
      </c>
      <c r="I69" s="49">
        <f>IF(A69&lt;12,0,IF(B69=$F$5,1,0))</f>
        <v>0</v>
      </c>
      <c r="K69" s="49">
        <f>IF(I69=1,F69,0)</f>
        <v>0</v>
      </c>
      <c r="L69" s="49">
        <f>IF(I69=1,H69,0)</f>
        <v>0</v>
      </c>
      <c r="N69" s="49">
        <f>IF(H69&gt;F69,1,0)</f>
        <v>1</v>
      </c>
      <c r="P69" s="59">
        <f>IF(B69&lt;=$F$5,DATE(YEAR(P68),MONTH(P68)+1,DAY(P68)),0)</f>
        <v>41609</v>
      </c>
    </row>
    <row r="70" spans="1:16" ht="12.75">
      <c r="A70" s="49">
        <f>IF(A69=12,1,A69+1)</f>
        <v>1</v>
      </c>
      <c r="B70" s="49">
        <f>IF(A69=12,B69+1,B69)</f>
        <v>6</v>
      </c>
      <c r="C70" s="51">
        <f>IF(B70&lt;=$F$5,$B$4,0)</f>
        <v>95.23809523809524</v>
      </c>
      <c r="D70" s="51">
        <f>IF(B70&lt;=$F$5,(F69+C70)*$B$5/12,0)</f>
        <v>32.57016569538289</v>
      </c>
      <c r="E70" s="51">
        <f>IF(B70&lt;=$F$5,(F69+C70)*$B$6/12,0)</f>
        <v>8.142541423845723</v>
      </c>
      <c r="F70" s="51">
        <f>IF(B70&lt;=$F$5,F69+D70-E70+$B$4,0)</f>
        <v>6538.460763348115</v>
      </c>
      <c r="G70" s="51">
        <f>IF(B70&lt;=$F$5,$F$4,0)</f>
        <v>100</v>
      </c>
      <c r="H70" s="51">
        <f>IF(B70&lt;=$F$5,H69+(H69+G70)*$F$6/12+G70,0)</f>
        <v>6597.285022717408</v>
      </c>
      <c r="I70" s="49">
        <f>IF(A70&lt;12,0,IF(B70=$F$5,1,0))</f>
        <v>0</v>
      </c>
      <c r="K70" s="49">
        <f>IF(I70=1,F70,0)</f>
        <v>0</v>
      </c>
      <c r="L70" s="49">
        <f>IF(I70=1,H70,0)</f>
        <v>0</v>
      </c>
      <c r="N70" s="49">
        <f>IF(H70&gt;F70,1,0)</f>
        <v>1</v>
      </c>
      <c r="P70" s="59">
        <f>IF(B70&lt;=$F$5,DATE(YEAR(P69),MONTH(P69)+1,DAY(P69)),0)</f>
        <v>41640</v>
      </c>
    </row>
    <row r="71" spans="1:16" ht="12.75">
      <c r="A71" s="49">
        <f>IF(A70=12,1,A70+1)</f>
        <v>2</v>
      </c>
      <c r="B71" s="49">
        <f>IF(A70=12,B70+1,B70)</f>
        <v>6</v>
      </c>
      <c r="C71" s="51">
        <f>IF(B71&lt;=$F$5,$B$4,0)</f>
        <v>95.23809523809524</v>
      </c>
      <c r="D71" s="51">
        <f>IF(B71&lt;=$F$5,(F70+C71)*$B$5/12,0)</f>
        <v>33.16849429293105</v>
      </c>
      <c r="E71" s="51">
        <f>IF(B71&lt;=$F$5,(F70+C71)*$B$6/12,0)</f>
        <v>8.292123573232763</v>
      </c>
      <c r="F71" s="51">
        <f>IF(B71&lt;=$F$5,F70+D71-E71+$B$4,0)</f>
        <v>6658.575229305909</v>
      </c>
      <c r="G71" s="51">
        <f>IF(B71&lt;=$F$5,$F$4,0)</f>
        <v>100</v>
      </c>
      <c r="H71" s="51">
        <f>IF(B71&lt;=$F$5,H70+(H70+G71)*$F$6/12+G71,0)</f>
        <v>6714.0282352742015</v>
      </c>
      <c r="I71" s="49">
        <f>IF(A71&lt;12,0,IF(B71=$F$5,1,0))</f>
        <v>0</v>
      </c>
      <c r="K71" s="49">
        <f>IF(I71=1,F71,0)</f>
        <v>0</v>
      </c>
      <c r="L71" s="49">
        <f>IF(I71=1,H71,0)</f>
        <v>0</v>
      </c>
      <c r="N71" s="49">
        <f>IF(H71&gt;F71,1,0)</f>
        <v>1</v>
      </c>
      <c r="P71" s="59">
        <f>IF(B71&lt;=$F$5,DATE(YEAR(P70),MONTH(P70)+1,DAY(P70)),0)</f>
        <v>41671</v>
      </c>
    </row>
    <row r="72" spans="1:16" ht="12.75">
      <c r="A72" s="49">
        <f>IF(A71=12,1,A71+1)</f>
        <v>3</v>
      </c>
      <c r="B72" s="49">
        <f>IF(A71=12,B71+1,B71)</f>
        <v>6</v>
      </c>
      <c r="C72" s="51">
        <f>IF(B72&lt;=$F$5,$B$4,0)</f>
        <v>95.23809523809524</v>
      </c>
      <c r="D72" s="51">
        <f>IF(B72&lt;=$F$5,(F71+C72)*$B$5/12,0)</f>
        <v>33.76906662272002</v>
      </c>
      <c r="E72" s="51">
        <f>IF(B72&lt;=$F$5,(F71+C72)*$B$6/12,0)</f>
        <v>8.442266655680005</v>
      </c>
      <c r="F72" s="51">
        <f>IF(B72&lt;=$F$5,F71+D72-E72+$B$4,0)</f>
        <v>6779.140124511044</v>
      </c>
      <c r="G72" s="51">
        <f>IF(B72&lt;=$F$5,$F$4,0)</f>
        <v>100</v>
      </c>
      <c r="H72" s="51">
        <f>IF(B72&lt;=$F$5,H71+(H71+G72)*$F$6/12+G72,0)</f>
        <v>6831.063305862387</v>
      </c>
      <c r="I72" s="49">
        <f>IF(A72&lt;12,0,IF(B72=$F$5,1,0))</f>
        <v>0</v>
      </c>
      <c r="K72" s="49">
        <f>IF(I72=1,F72,0)</f>
        <v>0</v>
      </c>
      <c r="L72" s="49">
        <f>IF(I72=1,H72,0)</f>
        <v>0</v>
      </c>
      <c r="N72" s="49">
        <f>IF(H72&gt;F72,1,0)</f>
        <v>1</v>
      </c>
      <c r="P72" s="59">
        <f>IF(B72&lt;=$F$5,DATE(YEAR(P71),MONTH(P71)+1,DAY(P71)),0)</f>
        <v>41699</v>
      </c>
    </row>
    <row r="73" spans="1:16" ht="12.75">
      <c r="A73" s="49">
        <f>IF(A72=12,1,A72+1)</f>
        <v>4</v>
      </c>
      <c r="B73" s="49">
        <f>IF(A72=12,B72+1,B72)</f>
        <v>6</v>
      </c>
      <c r="C73" s="51">
        <f>IF(B73&lt;=$F$5,$B$4,0)</f>
        <v>95.23809523809524</v>
      </c>
      <c r="D73" s="51">
        <f>IF(B73&lt;=$F$5,(F72+C73)*$B$5/12,0)</f>
        <v>34.37189109874569</v>
      </c>
      <c r="E73" s="51">
        <f>IF(B73&lt;=$F$5,(F72+C73)*$B$6/12,0)</f>
        <v>8.592972774686423</v>
      </c>
      <c r="F73" s="51">
        <f>IF(B73&lt;=$F$5,F72+D73-E73+$B$4,0)</f>
        <v>6900.157138073198</v>
      </c>
      <c r="G73" s="51">
        <f>IF(B73&lt;=$F$5,$F$4,0)</f>
        <v>100</v>
      </c>
      <c r="H73" s="51">
        <f>IF(B73&lt;=$F$5,H72+(H72+G73)*$F$6/12+G73,0)</f>
        <v>6948.390964127043</v>
      </c>
      <c r="I73" s="49">
        <f>IF(A73&lt;12,0,IF(B73=$F$5,1,0))</f>
        <v>0</v>
      </c>
      <c r="K73" s="49">
        <f>IF(I73=1,F73,0)</f>
        <v>0</v>
      </c>
      <c r="L73" s="49">
        <f>IF(I73=1,H73,0)</f>
        <v>0</v>
      </c>
      <c r="N73" s="49">
        <f>IF(H73&gt;F73,1,0)</f>
        <v>1</v>
      </c>
      <c r="P73" s="59">
        <f>IF(B73&lt;=$F$5,DATE(YEAR(P72),MONTH(P72)+1,DAY(P72)),0)</f>
        <v>41730</v>
      </c>
    </row>
    <row r="74" spans="1:16" ht="12.75">
      <c r="A74" s="49">
        <f>IF(A73=12,1,A73+1)</f>
        <v>5</v>
      </c>
      <c r="B74" s="49">
        <f>IF(A73=12,B73+1,B73)</f>
        <v>6</v>
      </c>
      <c r="C74" s="51">
        <f>IF(B74&lt;=$F$5,$B$4,0)</f>
        <v>95.23809523809524</v>
      </c>
      <c r="D74" s="51">
        <f>IF(B74&lt;=$F$5,(F73+C74)*$B$5/12,0)</f>
        <v>34.97697616655647</v>
      </c>
      <c r="E74" s="51">
        <f>IF(B74&lt;=$F$5,(F73+C74)*$B$6/12,0)</f>
        <v>8.744244041639117</v>
      </c>
      <c r="F74" s="51">
        <f>IF(B74&lt;=$F$5,F73+D74-E74+$B$4,0)</f>
        <v>7021.6279654362115</v>
      </c>
      <c r="G74" s="51">
        <f>IF(B74&lt;=$F$5,$F$4,0)</f>
        <v>100</v>
      </c>
      <c r="H74" s="51">
        <f>IF(B74&lt;=$F$5,H73+(H73+G74)*$F$6/12+G74,0)</f>
        <v>7066.01194153736</v>
      </c>
      <c r="I74" s="49">
        <f>IF(A74&lt;12,0,IF(B74=$F$5,1,0))</f>
        <v>0</v>
      </c>
      <c r="K74" s="49">
        <f>IF(I74=1,F74,0)</f>
        <v>0</v>
      </c>
      <c r="L74" s="49">
        <f>IF(I74=1,H74,0)</f>
        <v>0</v>
      </c>
      <c r="N74" s="49">
        <f>IF(H74&gt;F74,1,0)</f>
        <v>1</v>
      </c>
      <c r="P74" s="59">
        <f>IF(B74&lt;=$F$5,DATE(YEAR(P73),MONTH(P73)+1,DAY(P73)),0)</f>
        <v>41760</v>
      </c>
    </row>
    <row r="75" spans="1:16" ht="12.75">
      <c r="A75" s="49">
        <f>IF(A74=12,1,A74+1)</f>
        <v>6</v>
      </c>
      <c r="B75" s="49">
        <f>IF(A74=12,B74+1,B74)</f>
        <v>6</v>
      </c>
      <c r="C75" s="51">
        <f>IF(B75&lt;=$F$5,$B$4,0)</f>
        <v>95.23809523809524</v>
      </c>
      <c r="D75" s="51">
        <f>IF(B75&lt;=$F$5,(F74+C75)*$B$5/12,0)</f>
        <v>35.58433030337154</v>
      </c>
      <c r="E75" s="51">
        <f>IF(B75&lt;=$F$5,(F74+C75)*$B$6/12,0)</f>
        <v>8.896082575842884</v>
      </c>
      <c r="F75" s="51">
        <f>IF(B75&lt;=$F$5,F74+D75-E75+$B$4,0)</f>
        <v>7143.554308401835</v>
      </c>
      <c r="G75" s="51">
        <f>IF(B75&lt;=$F$5,$F$4,0)</f>
        <v>100</v>
      </c>
      <c r="H75" s="51">
        <f>IF(B75&lt;=$F$5,H74+(H74+G75)*$F$6/12+G75,0)</f>
        <v>7183.926971391204</v>
      </c>
      <c r="I75" s="49">
        <f>IF(A75&lt;12,0,IF(B75=$F$5,1,0))</f>
        <v>0</v>
      </c>
      <c r="K75" s="49">
        <f>IF(I75=1,F75,0)</f>
        <v>0</v>
      </c>
      <c r="L75" s="49">
        <f>IF(I75=1,H75,0)</f>
        <v>0</v>
      </c>
      <c r="N75" s="49">
        <f>IF(H75&gt;F75,1,0)</f>
        <v>1</v>
      </c>
      <c r="P75" s="59">
        <f>IF(B75&lt;=$F$5,DATE(YEAR(P74),MONTH(P74)+1,DAY(P74)),0)</f>
        <v>41791</v>
      </c>
    </row>
    <row r="76" spans="1:16" ht="12.75">
      <c r="A76" s="49">
        <f>IF(A75=12,1,A75+1)</f>
        <v>7</v>
      </c>
      <c r="B76" s="49">
        <f>IF(A75=12,B75+1,B75)</f>
        <v>6</v>
      </c>
      <c r="C76" s="51">
        <f>IF(B76&lt;=$F$5,$B$4,0)</f>
        <v>95.23809523809524</v>
      </c>
      <c r="D76" s="51">
        <f>IF(B76&lt;=$F$5,(F75+C76)*$B$5/12,0)</f>
        <v>36.19396201819965</v>
      </c>
      <c r="E76" s="51">
        <f>IF(B76&lt;=$F$5,(F75+C76)*$B$6/12,0)</f>
        <v>9.048490504549912</v>
      </c>
      <c r="F76" s="51">
        <f>IF(B76&lt;=$F$5,F75+D76-E76+$B$4,0)</f>
        <v>7265.9378751535805</v>
      </c>
      <c r="G76" s="51">
        <f>IF(B76&lt;=$F$5,$F$4,0)</f>
        <v>100</v>
      </c>
      <c r="H76" s="51">
        <f>IF(B76&lt;=$F$5,H75+(H75+G76)*$F$6/12+G76,0)</f>
        <v>7302.136788819682</v>
      </c>
      <c r="I76" s="49">
        <f>IF(A76&lt;12,0,IF(B76=$F$5,1,0))</f>
        <v>0</v>
      </c>
      <c r="K76" s="49">
        <f>IF(I76=1,F76,0)</f>
        <v>0</v>
      </c>
      <c r="L76" s="49">
        <f>IF(I76=1,H76,0)</f>
        <v>0</v>
      </c>
      <c r="N76" s="49">
        <f>IF(H76&gt;F76,1,0)</f>
        <v>1</v>
      </c>
      <c r="P76" s="59">
        <f>IF(B76&lt;=$F$5,DATE(YEAR(P75),MONTH(P75)+1,DAY(P75)),0)</f>
        <v>41821</v>
      </c>
    </row>
    <row r="77" spans="1:16" ht="12.75">
      <c r="A77" s="49">
        <f>IF(A76=12,1,A76+1)</f>
        <v>8</v>
      </c>
      <c r="B77" s="49">
        <f>IF(A76=12,B76+1,B76)</f>
        <v>6</v>
      </c>
      <c r="C77" s="51">
        <f>IF(B77&lt;=$F$5,$B$4,0)</f>
        <v>95.23809523809524</v>
      </c>
      <c r="D77" s="51">
        <f>IF(B77&lt;=$F$5,(F76+C77)*$B$5/12,0)</f>
        <v>36.80587985195838</v>
      </c>
      <c r="E77" s="51">
        <f>IF(B77&lt;=$F$5,(F76+C77)*$B$6/12,0)</f>
        <v>9.201469962989595</v>
      </c>
      <c r="F77" s="51">
        <f>IF(B77&lt;=$F$5,F76+D77-E77+$B$4,0)</f>
        <v>7388.780380280645</v>
      </c>
      <c r="G77" s="51">
        <f>IF(B77&lt;=$F$5,$F$4,0)</f>
        <v>100</v>
      </c>
      <c r="H77" s="51">
        <f>IF(B77&lt;=$F$5,H76+(H76+G77)*$F$6/12+G77,0)</f>
        <v>7420.642130791731</v>
      </c>
      <c r="I77" s="49">
        <f>IF(A77&lt;12,0,IF(B77=$F$5,1,0))</f>
        <v>0</v>
      </c>
      <c r="K77" s="49">
        <f>IF(I77=1,F77,0)</f>
        <v>0</v>
      </c>
      <c r="L77" s="49">
        <f>IF(I77=1,H77,0)</f>
        <v>0</v>
      </c>
      <c r="N77" s="49">
        <f>IF(H77&gt;F77,1,0)</f>
        <v>1</v>
      </c>
      <c r="P77" s="59">
        <f>IF(B77&lt;=$F$5,DATE(YEAR(P76),MONTH(P76)+1,DAY(P76)),0)</f>
        <v>41852</v>
      </c>
    </row>
    <row r="78" spans="1:16" ht="12.75">
      <c r="A78" s="49">
        <f>IF(A77=12,1,A77+1)</f>
        <v>9</v>
      </c>
      <c r="B78" s="49">
        <f>IF(A77=12,B77+1,B77)</f>
        <v>6</v>
      </c>
      <c r="C78" s="51">
        <f>IF(B78&lt;=$F$5,$B$4,0)</f>
        <v>95.23809523809524</v>
      </c>
      <c r="D78" s="51">
        <f>IF(B78&lt;=$F$5,(F77+C78)*$B$5/12,0)</f>
        <v>37.4200923775937</v>
      </c>
      <c r="E78" s="51">
        <f>IF(B78&lt;=$F$5,(F77+C78)*$B$6/12,0)</f>
        <v>9.355023094398424</v>
      </c>
      <c r="F78" s="51">
        <f>IF(B78&lt;=$F$5,F77+D78-E78+$B$4,0)</f>
        <v>7512.083544801935</v>
      </c>
      <c r="G78" s="51">
        <f>IF(B78&lt;=$F$5,$F$4,0)</f>
        <v>100</v>
      </c>
      <c r="H78" s="51">
        <f>IF(B78&lt;=$F$5,H77+(H77+G78)*$F$6/12+G78,0)</f>
        <v>7539.44373611871</v>
      </c>
      <c r="I78" s="49">
        <f>IF(A78&lt;12,0,IF(B78=$F$5,1,0))</f>
        <v>0</v>
      </c>
      <c r="K78" s="49">
        <f>IF(I78=1,F78,0)</f>
        <v>0</v>
      </c>
      <c r="L78" s="49">
        <f>IF(I78=1,H78,0)</f>
        <v>0</v>
      </c>
      <c r="N78" s="49">
        <f>IF(H78&gt;F78,1,0)</f>
        <v>1</v>
      </c>
      <c r="P78" s="59">
        <f>IF(B78&lt;=$F$5,DATE(YEAR(P77),MONTH(P77)+1,DAY(P77)),0)</f>
        <v>41883</v>
      </c>
    </row>
    <row r="79" spans="1:16" ht="12.75">
      <c r="A79" s="49">
        <f>IF(A78=12,1,A78+1)</f>
        <v>10</v>
      </c>
      <c r="B79" s="49">
        <f>IF(A78=12,B78+1,B78)</f>
        <v>6</v>
      </c>
      <c r="C79" s="51">
        <f>IF(B79&lt;=$F$5,$B$4,0)</f>
        <v>95.23809523809524</v>
      </c>
      <c r="D79" s="51">
        <f>IF(B79&lt;=$F$5,(F78+C79)*$B$5/12,0)</f>
        <v>38.036608200200156</v>
      </c>
      <c r="E79" s="51">
        <f>IF(B79&lt;=$F$5,(F78+C79)*$B$6/12,0)</f>
        <v>9.509152050050039</v>
      </c>
      <c r="F79" s="51">
        <f>IF(B79&lt;=$F$5,F78+D79-E79+$B$4,0)</f>
        <v>7635.849096190181</v>
      </c>
      <c r="G79" s="51">
        <f>IF(B79&lt;=$F$5,$F$4,0)</f>
        <v>100</v>
      </c>
      <c r="H79" s="51">
        <f>IF(B79&lt;=$F$5,H78+(H78+G79)*$F$6/12+G79,0)</f>
        <v>7658.542345459007</v>
      </c>
      <c r="I79" s="49">
        <f>IF(A79&lt;12,0,IF(B79=$F$5,1,0))</f>
        <v>0</v>
      </c>
      <c r="K79" s="49">
        <f>IF(I79=1,F79,0)</f>
        <v>0</v>
      </c>
      <c r="L79" s="49">
        <f>IF(I79=1,H79,0)</f>
        <v>0</v>
      </c>
      <c r="N79" s="49">
        <f>IF(H79&gt;F79,1,0)</f>
        <v>1</v>
      </c>
      <c r="P79" s="59">
        <f>IF(B79&lt;=$F$5,DATE(YEAR(P78),MONTH(P78)+1,DAY(P78)),0)</f>
        <v>41913</v>
      </c>
    </row>
    <row r="80" spans="1:16" ht="12.75">
      <c r="A80" s="49">
        <f>IF(A79=12,1,A79+1)</f>
        <v>11</v>
      </c>
      <c r="B80" s="49">
        <f>IF(A79=12,B79+1,B79)</f>
        <v>6</v>
      </c>
      <c r="C80" s="51">
        <f>IF(B80&lt;=$F$5,$B$4,0)</f>
        <v>95.23809523809524</v>
      </c>
      <c r="D80" s="51">
        <f>IF(B80&lt;=$F$5,(F79+C80)*$B$5/12,0)</f>
        <v>38.65543595714138</v>
      </c>
      <c r="E80" s="51">
        <f>IF(B80&lt;=$F$5,(F79+C80)*$B$6/12,0)</f>
        <v>9.663858989285345</v>
      </c>
      <c r="F80" s="51">
        <f>IF(B80&lt;=$F$5,F79+D80-E80+$B$4,0)</f>
        <v>7760.078768396132</v>
      </c>
      <c r="G80" s="51">
        <f>IF(B80&lt;=$F$5,$F$4,0)</f>
        <v>100</v>
      </c>
      <c r="H80" s="51">
        <f>IF(B80&lt;=$F$5,H79+(H79+G80)*$F$6/12+G80,0)</f>
        <v>7777.938701322655</v>
      </c>
      <c r="I80" s="49">
        <f>IF(A80&lt;12,0,IF(B80=$F$5,1,0))</f>
        <v>0</v>
      </c>
      <c r="K80" s="49">
        <f>IF(I80=1,F80,0)</f>
        <v>0</v>
      </c>
      <c r="L80" s="49">
        <f>IF(I80=1,H80,0)</f>
        <v>0</v>
      </c>
      <c r="N80" s="49">
        <f>IF(H80&gt;F80,1,0)</f>
        <v>1</v>
      </c>
      <c r="P80" s="59">
        <f>IF(B80&lt;=$F$5,DATE(YEAR(P79),MONTH(P79)+1,DAY(P79)),0)</f>
        <v>41944</v>
      </c>
    </row>
    <row r="81" spans="1:16" ht="12.75">
      <c r="A81" s="49">
        <f>IF(A80=12,1,A80+1)</f>
        <v>12</v>
      </c>
      <c r="B81" s="49">
        <f>IF(A80=12,B80+1,B80)</f>
        <v>6</v>
      </c>
      <c r="C81" s="51">
        <f>IF(B81&lt;=$F$5,$B$4,0)</f>
        <v>95.23809523809524</v>
      </c>
      <c r="D81" s="51">
        <f>IF(B81&lt;=$F$5,(F80+C81)*$B$5/12,0)</f>
        <v>39.27658431817113</v>
      </c>
      <c r="E81" s="51">
        <f>IF(B81&lt;=$F$5,(F80+C81)*$B$6/12,0)</f>
        <v>9.819146079542783</v>
      </c>
      <c r="F81" s="51">
        <f>IF(B81&lt;=$F$5,F80+D81-E81+$B$4,0)</f>
        <v>7884.774301872856</v>
      </c>
      <c r="G81" s="51">
        <f>IF(B81&lt;=$F$5,$F$4,0)</f>
        <v>100</v>
      </c>
      <c r="H81" s="51">
        <f>IF(B81&lt;=$F$5,H80+(H80+G81)*$F$6/12+G81,0)</f>
        <v>7897.633548075962</v>
      </c>
      <c r="I81" s="49">
        <f>IF(A81&lt;12,0,IF(B81=$F$5,1,0))</f>
        <v>0</v>
      </c>
      <c r="K81" s="49">
        <f>IF(I81=1,F81,0)</f>
        <v>0</v>
      </c>
      <c r="L81" s="49">
        <f>IF(I81=1,H81,0)</f>
        <v>0</v>
      </c>
      <c r="N81" s="49">
        <f>IF(H81&gt;F81,1,0)</f>
        <v>1</v>
      </c>
      <c r="P81" s="59">
        <f>IF(B81&lt;=$F$5,DATE(YEAR(P80),MONTH(P80)+1,DAY(P80)),0)</f>
        <v>41974</v>
      </c>
    </row>
    <row r="82" spans="1:16" ht="12.75">
      <c r="A82" s="49">
        <f>IF(A81=12,1,A81+1)</f>
        <v>1</v>
      </c>
      <c r="B82" s="49">
        <f>IF(A81=12,B81+1,B81)</f>
        <v>7</v>
      </c>
      <c r="C82" s="51">
        <f>IF(B82&lt;=$F$5,$B$4,0)</f>
        <v>95.23809523809524</v>
      </c>
      <c r="D82" s="51">
        <f>IF(B82&lt;=$F$5,(F81+C82)*$B$5/12,0)</f>
        <v>39.90006198555476</v>
      </c>
      <c r="E82" s="51">
        <f>IF(B82&lt;=$F$5,(F81+C82)*$B$6/12,0)</f>
        <v>9.97501549638869</v>
      </c>
      <c r="F82" s="51">
        <f>IF(B82&lt;=$F$5,F81+D82-E82+$B$4,0)</f>
        <v>8009.937443600118</v>
      </c>
      <c r="G82" s="51">
        <f>IF(B82&lt;=$F$5,$F$4,0)</f>
        <v>100</v>
      </c>
      <c r="H82" s="51">
        <f>IF(B82&lt;=$F$5,H81+(H81+G82)*$F$6/12+G82,0)</f>
        <v>8017.627631946151</v>
      </c>
      <c r="I82" s="49">
        <f>IF(A82&lt;12,0,IF(B82=$F$5,1,0))</f>
        <v>0</v>
      </c>
      <c r="K82" s="49">
        <f>IF(I82=1,F82,0)</f>
        <v>0</v>
      </c>
      <c r="L82" s="49">
        <f>IF(I82=1,H82,0)</f>
        <v>0</v>
      </c>
      <c r="N82" s="49">
        <f>IF(H82&gt;F82,1,0)</f>
        <v>1</v>
      </c>
      <c r="P82" s="59">
        <f>IF(B82&lt;=$F$5,DATE(YEAR(P81),MONTH(P81)+1,DAY(P81)),0)</f>
        <v>42005</v>
      </c>
    </row>
    <row r="83" spans="1:16" ht="12.75">
      <c r="A83" s="49">
        <f>IF(A82=12,1,A82+1)</f>
        <v>2</v>
      </c>
      <c r="B83" s="49">
        <f>IF(A82=12,B82+1,B82)</f>
        <v>7</v>
      </c>
      <c r="C83" s="51">
        <f>IF(B83&lt;=$F$5,$B$4,0)</f>
        <v>95.23809523809524</v>
      </c>
      <c r="D83" s="51">
        <f>IF(B83&lt;=$F$5,(F82+C83)*$B$5/12,0)</f>
        <v>40.52587769419107</v>
      </c>
      <c r="E83" s="51">
        <f>IF(B83&lt;=$F$5,(F82+C83)*$B$6/12,0)</f>
        <v>10.131469423547767</v>
      </c>
      <c r="F83" s="51">
        <f>IF(B83&lt;=$F$5,F82+D83-E83+$B$4,0)</f>
        <v>8135.5699471088565</v>
      </c>
      <c r="G83" s="51">
        <f>IF(B83&lt;=$F$5,$F$4,0)</f>
        <v>100</v>
      </c>
      <c r="H83" s="51">
        <f>IF(B83&lt;=$F$5,H82+(H82+G83)*$F$6/12+G83,0)</f>
        <v>8137.921701026016</v>
      </c>
      <c r="I83" s="49">
        <f>IF(A83&lt;12,0,IF(B83=$F$5,1,0))</f>
        <v>0</v>
      </c>
      <c r="K83" s="49">
        <f>IF(I83=1,F83,0)</f>
        <v>0</v>
      </c>
      <c r="L83" s="49">
        <f>IF(I83=1,H83,0)</f>
        <v>0</v>
      </c>
      <c r="N83" s="49">
        <f>IF(H83&gt;F83,1,0)</f>
        <v>1</v>
      </c>
      <c r="P83" s="59">
        <f>IF(B83&lt;=$F$5,DATE(YEAR(P82),MONTH(P82)+1,DAY(P82)),0)</f>
        <v>42036</v>
      </c>
    </row>
    <row r="84" spans="1:16" ht="12.75">
      <c r="A84" s="49">
        <f>IF(A83=12,1,A83+1)</f>
        <v>3</v>
      </c>
      <c r="B84" s="49">
        <f>IF(A83=12,B83+1,B83)</f>
        <v>7</v>
      </c>
      <c r="C84" s="51">
        <f>IF(B84&lt;=$F$5,$B$4,0)</f>
        <v>95.23809523809524</v>
      </c>
      <c r="D84" s="51">
        <f>IF(B84&lt;=$F$5,(F83+C84)*$B$5/12,0)</f>
        <v>41.15404021173475</v>
      </c>
      <c r="E84" s="51">
        <f>IF(B84&lt;=$F$5,(F83+C84)*$B$6/12,0)</f>
        <v>10.288510052933688</v>
      </c>
      <c r="F84" s="51">
        <f>IF(B84&lt;=$F$5,F83+D84-E84+$B$4,0)</f>
        <v>8261.673572505752</v>
      </c>
      <c r="G84" s="51">
        <f>IF(B84&lt;=$F$5,$F$4,0)</f>
        <v>100</v>
      </c>
      <c r="H84" s="51">
        <f>IF(B84&lt;=$F$5,H83+(H83+G84)*$F$6/12+G84,0)</f>
        <v>8258.516505278581</v>
      </c>
      <c r="I84" s="49">
        <f>IF(A84&lt;12,0,IF(B84=$F$5,1,0))</f>
        <v>0</v>
      </c>
      <c r="K84" s="49">
        <f>IF(I84=1,F84,0)</f>
        <v>0</v>
      </c>
      <c r="L84" s="49">
        <f>IF(I84=1,H84,0)</f>
        <v>0</v>
      </c>
      <c r="N84" s="49">
        <f>IF(H84&gt;F84,1,0)</f>
        <v>0</v>
      </c>
      <c r="P84" s="59">
        <f>IF(B84&lt;=$F$5,DATE(YEAR(P83),MONTH(P83)+1,DAY(P83)),0)</f>
        <v>42064</v>
      </c>
    </row>
    <row r="85" spans="1:16" ht="12.75">
      <c r="A85" s="49">
        <f>IF(A84=12,1,A84+1)</f>
        <v>4</v>
      </c>
      <c r="B85" s="49">
        <f>IF(A84=12,B84+1,B84)</f>
        <v>7</v>
      </c>
      <c r="C85" s="51">
        <f>IF(B85&lt;=$F$5,$B$4,0)</f>
        <v>95.23809523809524</v>
      </c>
      <c r="D85" s="51">
        <f>IF(B85&lt;=$F$5,(F84+C85)*$B$5/12,0)</f>
        <v>41.78455833871923</v>
      </c>
      <c r="E85" s="51">
        <f>IF(B85&lt;=$F$5,(F84+C85)*$B$6/12,0)</f>
        <v>10.446139584679807</v>
      </c>
      <c r="F85" s="51">
        <f>IF(B85&lt;=$F$5,F84+D85-E85+$B$4,0)</f>
        <v>8388.250086497887</v>
      </c>
      <c r="G85" s="51">
        <f>IF(B85&lt;=$F$5,$F$4,0)</f>
        <v>100</v>
      </c>
      <c r="H85" s="51">
        <f>IF(B85&lt;=$F$5,H84+(H84+G85)*$F$6/12+G85,0)</f>
        <v>8379.412796541777</v>
      </c>
      <c r="I85" s="49">
        <f>IF(A85&lt;12,0,IF(B85=$F$5,1,0))</f>
        <v>0</v>
      </c>
      <c r="K85" s="49">
        <f>IF(I85=1,F85,0)</f>
        <v>0</v>
      </c>
      <c r="L85" s="49">
        <f>IF(I85=1,H85,0)</f>
        <v>0</v>
      </c>
      <c r="N85" s="49">
        <f>IF(H85&gt;F85,1,0)</f>
        <v>0</v>
      </c>
      <c r="P85" s="59">
        <f>IF(B85&lt;=$F$5,DATE(YEAR(P84),MONTH(P84)+1,DAY(P84)),0)</f>
        <v>42095</v>
      </c>
    </row>
    <row r="86" spans="1:16" ht="12.75">
      <c r="A86" s="49">
        <f>IF(A85=12,1,A85+1)</f>
        <v>5</v>
      </c>
      <c r="B86" s="49">
        <f>IF(A85=12,B85+1,B85)</f>
        <v>7</v>
      </c>
      <c r="C86" s="51">
        <f>IF(B86&lt;=$F$5,$B$4,0)</f>
        <v>95.23809523809524</v>
      </c>
      <c r="D86" s="51">
        <f>IF(B86&lt;=$F$5,(F85+C86)*$B$5/12,0)</f>
        <v>42.41744090867991</v>
      </c>
      <c r="E86" s="51">
        <f>IF(B86&lt;=$F$5,(F85+C86)*$B$6/12,0)</f>
        <v>10.604360227169977</v>
      </c>
      <c r="F86" s="51">
        <f>IF(B86&lt;=$F$5,F85+D86-E86+$B$4,0)</f>
        <v>8515.301262417492</v>
      </c>
      <c r="G86" s="51">
        <f>IF(B86&lt;=$F$5,$F$4,0)</f>
        <v>100</v>
      </c>
      <c r="H86" s="51">
        <f>IF(B86&lt;=$F$5,H85+(H85+G86)*$F$6/12+G86,0)</f>
        <v>8500.611328533132</v>
      </c>
      <c r="I86" s="49">
        <f>IF(A86&lt;12,0,IF(B86=$F$5,1,0))</f>
        <v>0</v>
      </c>
      <c r="K86" s="49">
        <f>IF(I86=1,F86,0)</f>
        <v>0</v>
      </c>
      <c r="L86" s="49">
        <f>IF(I86=1,H86,0)</f>
        <v>0</v>
      </c>
      <c r="N86" s="49">
        <f>IF(H86&gt;F86,1,0)</f>
        <v>0</v>
      </c>
      <c r="P86" s="59">
        <f>IF(B86&lt;=$F$5,DATE(YEAR(P85),MONTH(P85)+1,DAY(P85)),0)</f>
        <v>42125</v>
      </c>
    </row>
    <row r="87" spans="1:16" ht="12.75">
      <c r="A87" s="49">
        <f>IF(A86=12,1,A86+1)</f>
        <v>6</v>
      </c>
      <c r="B87" s="49">
        <f>IF(A86=12,B86+1,B86)</f>
        <v>7</v>
      </c>
      <c r="C87" s="51">
        <f>IF(B87&lt;=$F$5,$B$4,0)</f>
        <v>95.23809523809524</v>
      </c>
      <c r="D87" s="51">
        <f>IF(B87&lt;=$F$5,(F86+C87)*$B$5/12,0)</f>
        <v>43.052696788277935</v>
      </c>
      <c r="E87" s="51">
        <f>IF(B87&lt;=$F$5,(F86+C87)*$B$6/12,0)</f>
        <v>10.763174197069484</v>
      </c>
      <c r="F87" s="51">
        <f>IF(B87&lt;=$F$5,F86+D87-E87+$B$4,0)</f>
        <v>8642.828880246796</v>
      </c>
      <c r="G87" s="51">
        <f>IF(B87&lt;=$F$5,$F$4,0)</f>
        <v>100</v>
      </c>
      <c r="H87" s="51">
        <f>IF(B87&lt;=$F$5,H86+(H86+G87)*$F$6/12+G87,0)</f>
        <v>8622.112856854465</v>
      </c>
      <c r="I87" s="49">
        <f>IF(A87&lt;12,0,IF(B87=$F$5,1,0))</f>
        <v>0</v>
      </c>
      <c r="K87" s="49">
        <f>IF(I87=1,F87,0)</f>
        <v>0</v>
      </c>
      <c r="L87" s="49">
        <f>IF(I87=1,H87,0)</f>
        <v>0</v>
      </c>
      <c r="N87" s="49">
        <f>IF(H87&gt;F87,1,0)</f>
        <v>0</v>
      </c>
      <c r="P87" s="59">
        <f>IF(B87&lt;=$F$5,DATE(YEAR(P86),MONTH(P86)+1,DAY(P86)),0)</f>
        <v>42156</v>
      </c>
    </row>
    <row r="88" spans="1:16" ht="12.75">
      <c r="A88" s="49">
        <f>IF(A87=12,1,A87+1)</f>
        <v>7</v>
      </c>
      <c r="B88" s="49">
        <f>IF(A87=12,B87+1,B87)</f>
        <v>7</v>
      </c>
      <c r="C88" s="51">
        <f>IF(B88&lt;=$F$5,$B$4,0)</f>
        <v>95.23809523809524</v>
      </c>
      <c r="D88" s="51">
        <f>IF(B88&lt;=$F$5,(F87+C88)*$B$5/12,0)</f>
        <v>43.690334877424455</v>
      </c>
      <c r="E88" s="51">
        <f>IF(B88&lt;=$F$5,(F87+C88)*$B$6/12,0)</f>
        <v>10.922583719356114</v>
      </c>
      <c r="F88" s="51">
        <f>IF(B88&lt;=$F$5,F87+D88-E88+$B$4,0)</f>
        <v>8770.834726642961</v>
      </c>
      <c r="G88" s="51">
        <f>IF(B88&lt;=$F$5,$F$4,0)</f>
        <v>100</v>
      </c>
      <c r="H88" s="51">
        <f>IF(B88&lt;=$F$5,H87+(H87+G88)*$F$6/12+G88,0)</f>
        <v>8743.918138996602</v>
      </c>
      <c r="I88" s="49">
        <f>IF(A88&lt;12,0,IF(B88=$F$5,1,0))</f>
        <v>0</v>
      </c>
      <c r="K88" s="49">
        <f>IF(I88=1,F88,0)</f>
        <v>0</v>
      </c>
      <c r="L88" s="49">
        <f>IF(I88=1,H88,0)</f>
        <v>0</v>
      </c>
      <c r="N88" s="49">
        <f>IF(H88&gt;F88,1,0)</f>
        <v>0</v>
      </c>
      <c r="P88" s="59">
        <f>IF(B88&lt;=$F$5,DATE(YEAR(P87),MONTH(P87)+1,DAY(P87)),0)</f>
        <v>42186</v>
      </c>
    </row>
    <row r="89" spans="1:16" ht="12.75">
      <c r="A89" s="49">
        <f>IF(A88=12,1,A88+1)</f>
        <v>8</v>
      </c>
      <c r="B89" s="49">
        <f>IF(A88=12,B88+1,B88)</f>
        <v>7</v>
      </c>
      <c r="C89" s="51">
        <f>IF(B89&lt;=$F$5,$B$4,0)</f>
        <v>95.23809523809524</v>
      </c>
      <c r="D89" s="51">
        <f>IF(B89&lt;=$F$5,(F88+C89)*$B$5/12,0)</f>
        <v>44.33036410940528</v>
      </c>
      <c r="E89" s="51">
        <f>IF(B89&lt;=$F$5,(F88+C89)*$B$6/12,0)</f>
        <v>11.08259102735132</v>
      </c>
      <c r="F89" s="51">
        <f>IF(B89&lt;=$F$5,F88+D89-E89+$B$4,0)</f>
        <v>8899.32059496311</v>
      </c>
      <c r="G89" s="51">
        <f>IF(B89&lt;=$F$5,$F$4,0)</f>
        <v>100</v>
      </c>
      <c r="H89" s="51">
        <f>IF(B89&lt;=$F$5,H88+(H88+G89)*$F$6/12+G89,0)</f>
        <v>8866.027934344093</v>
      </c>
      <c r="I89" s="49">
        <f>IF(A89&lt;12,0,IF(B89=$F$5,1,0))</f>
        <v>0</v>
      </c>
      <c r="K89" s="49">
        <f>IF(I89=1,F89,0)</f>
        <v>0</v>
      </c>
      <c r="L89" s="49">
        <f>IF(I89=1,H89,0)</f>
        <v>0</v>
      </c>
      <c r="N89" s="49">
        <f>IF(H89&gt;F89,1,0)</f>
        <v>0</v>
      </c>
      <c r="P89" s="59">
        <f>IF(B89&lt;=$F$5,DATE(YEAR(P88),MONTH(P88)+1,DAY(P88)),0)</f>
        <v>42217</v>
      </c>
    </row>
    <row r="90" spans="1:16" ht="12.75">
      <c r="A90" s="49">
        <f>IF(A89=12,1,A89+1)</f>
        <v>9</v>
      </c>
      <c r="B90" s="49">
        <f>IF(A89=12,B89+1,B89)</f>
        <v>7</v>
      </c>
      <c r="C90" s="51">
        <f>IF(B90&lt;=$F$5,$B$4,0)</f>
        <v>95.23809523809524</v>
      </c>
      <c r="D90" s="51">
        <f>IF(B90&lt;=$F$5,(F89+C90)*$B$5/12,0)</f>
        <v>44.97279345100603</v>
      </c>
      <c r="E90" s="51">
        <f>IF(B90&lt;=$F$5,(F89+C90)*$B$6/12,0)</f>
        <v>11.243198362751507</v>
      </c>
      <c r="F90" s="51">
        <f>IF(B90&lt;=$F$5,F89+D90-E90+$B$4,0)</f>
        <v>9028.28828528946</v>
      </c>
      <c r="G90" s="51">
        <f>IF(B90&lt;=$F$5,$F$4,0)</f>
        <v>100</v>
      </c>
      <c r="H90" s="51">
        <f>IF(B90&lt;=$F$5,H89+(H89+G90)*$F$6/12+G90,0)</f>
        <v>8988.443004179953</v>
      </c>
      <c r="I90" s="49">
        <f>IF(A90&lt;12,0,IF(B90=$F$5,1,0))</f>
        <v>0</v>
      </c>
      <c r="K90" s="49">
        <f>IF(I90=1,F90,0)</f>
        <v>0</v>
      </c>
      <c r="L90" s="49">
        <f>IF(I90=1,H90,0)</f>
        <v>0</v>
      </c>
      <c r="N90" s="49">
        <f>IF(H90&gt;F90,1,0)</f>
        <v>0</v>
      </c>
      <c r="P90" s="59">
        <f>IF(B90&lt;=$F$5,DATE(YEAR(P89),MONTH(P89)+1,DAY(P89)),0)</f>
        <v>42248</v>
      </c>
    </row>
    <row r="91" spans="1:16" ht="12.75">
      <c r="A91" s="49">
        <f>IF(A90=12,1,A90+1)</f>
        <v>10</v>
      </c>
      <c r="B91" s="49">
        <f>IF(A90=12,B90+1,B90)</f>
        <v>7</v>
      </c>
      <c r="C91" s="51">
        <f>IF(B91&lt;=$F$5,$B$4,0)</f>
        <v>95.23809523809524</v>
      </c>
      <c r="D91" s="51">
        <f>IF(B91&lt;=$F$5,(F90+C91)*$B$5/12,0)</f>
        <v>45.617631902637775</v>
      </c>
      <c r="E91" s="51">
        <f>IF(B91&lt;=$F$5,(F90+C91)*$B$6/12,0)</f>
        <v>11.404407975659444</v>
      </c>
      <c r="F91" s="51">
        <f>IF(B91&lt;=$F$5,F90+D91-E91+$B$4,0)</f>
        <v>9157.739604454535</v>
      </c>
      <c r="G91" s="51">
        <f>IF(B91&lt;=$F$5,$F$4,0)</f>
        <v>100</v>
      </c>
      <c r="H91" s="51">
        <f>IF(B91&lt;=$F$5,H90+(H90+G91)*$F$6/12+G91,0)</f>
        <v>9111.164111690403</v>
      </c>
      <c r="I91" s="49">
        <f>IF(A91&lt;12,0,IF(B91=$F$5,1,0))</f>
        <v>0</v>
      </c>
      <c r="K91" s="49">
        <f>IF(I91=1,F91,0)</f>
        <v>0</v>
      </c>
      <c r="L91" s="49">
        <f>IF(I91=1,H91,0)</f>
        <v>0</v>
      </c>
      <c r="N91" s="49">
        <f>IF(H91&gt;F91,1,0)</f>
        <v>0</v>
      </c>
      <c r="P91" s="59">
        <f>IF(B91&lt;=$F$5,DATE(YEAR(P90),MONTH(P90)+1,DAY(P90)),0)</f>
        <v>42278</v>
      </c>
    </row>
    <row r="92" spans="1:16" ht="12.75">
      <c r="A92" s="49">
        <f>IF(A91=12,1,A91+1)</f>
        <v>11</v>
      </c>
      <c r="B92" s="49">
        <f>IF(A91=12,B91+1,B91)</f>
        <v>7</v>
      </c>
      <c r="C92" s="51">
        <f>IF(B92&lt;=$F$5,$B$4,0)</f>
        <v>95.23809523809524</v>
      </c>
      <c r="D92" s="51">
        <f>IF(B92&lt;=$F$5,(F91+C92)*$B$5/12,0)</f>
        <v>46.264888498463144</v>
      </c>
      <c r="E92" s="51">
        <f>IF(B92&lt;=$F$5,(F91+C92)*$B$6/12,0)</f>
        <v>11.566222124615786</v>
      </c>
      <c r="F92" s="51">
        <f>IF(B92&lt;=$F$5,F91+D92-E92+$B$4,0)</f>
        <v>9287.676366066476</v>
      </c>
      <c r="G92" s="51">
        <f>IF(B92&lt;=$F$5,$F$4,0)</f>
        <v>100</v>
      </c>
      <c r="H92" s="51">
        <f>IF(B92&lt;=$F$5,H91+(H91+G92)*$F$6/12+G92,0)</f>
        <v>9234.19202196963</v>
      </c>
      <c r="I92" s="49">
        <f>IF(A92&lt;12,0,IF(B92=$F$5,1,0))</f>
        <v>0</v>
      </c>
      <c r="K92" s="49">
        <f>IF(I92=1,F92,0)</f>
        <v>0</v>
      </c>
      <c r="L92" s="49">
        <f>IF(I92=1,H92,0)</f>
        <v>0</v>
      </c>
      <c r="N92" s="49">
        <f>IF(H92&gt;F92,1,0)</f>
        <v>0</v>
      </c>
      <c r="P92" s="59">
        <f>IF(B92&lt;=$F$5,DATE(YEAR(P91),MONTH(P91)+1,DAY(P91)),0)</f>
        <v>42309</v>
      </c>
    </row>
    <row r="93" spans="1:16" ht="12.75">
      <c r="A93" s="49">
        <f>IF(A92=12,1,A92+1)</f>
        <v>12</v>
      </c>
      <c r="B93" s="49">
        <f>IF(A92=12,B92+1,B92)</f>
        <v>7</v>
      </c>
      <c r="C93" s="51">
        <f>IF(B93&lt;=$F$5,$B$4,0)</f>
        <v>95.23809523809524</v>
      </c>
      <c r="D93" s="51">
        <f>IF(B93&lt;=$F$5,(F92+C93)*$B$5/12,0)</f>
        <v>46.914572306522864</v>
      </c>
      <c r="E93" s="51">
        <f>IF(B93&lt;=$F$5,(F92+C93)*$B$6/12,0)</f>
        <v>11.728643076630716</v>
      </c>
      <c r="F93" s="51">
        <f>IF(B93&lt;=$F$5,F92+D93-E93+$B$4,0)</f>
        <v>9418.100390534464</v>
      </c>
      <c r="G93" s="51">
        <f>IF(B93&lt;=$F$5,$F$4,0)</f>
        <v>100</v>
      </c>
      <c r="H93" s="51">
        <f>IF(B93&lt;=$F$5,H92+(H92+G93)*$F$6/12+G93,0)</f>
        <v>9357.527502024554</v>
      </c>
      <c r="I93" s="49">
        <f>IF(A93&lt;12,0,IF(B93=$F$5,1,0))</f>
        <v>0</v>
      </c>
      <c r="K93" s="49">
        <f>IF(I93=1,F93,0)</f>
        <v>0</v>
      </c>
      <c r="L93" s="49">
        <f>IF(I93=1,H93,0)</f>
        <v>0</v>
      </c>
      <c r="N93" s="49">
        <f>IF(H93&gt;F93,1,0)</f>
        <v>0</v>
      </c>
      <c r="P93" s="59">
        <f>IF(B93&lt;=$F$5,DATE(YEAR(P92),MONTH(P92)+1,DAY(P92)),0)</f>
        <v>42339</v>
      </c>
    </row>
    <row r="94" spans="1:16" ht="12.75">
      <c r="A94" s="49">
        <f>IF(A93=12,1,A93+1)</f>
        <v>1</v>
      </c>
      <c r="B94" s="49">
        <f>IF(A93=12,B93+1,B93)</f>
        <v>8</v>
      </c>
      <c r="C94" s="51">
        <f>IF(B94&lt;=$F$5,$B$4,0)</f>
        <v>95.23809523809524</v>
      </c>
      <c r="D94" s="51">
        <f>IF(B94&lt;=$F$5,(F93+C94)*$B$5/12,0)</f>
        <v>47.5666924288628</v>
      </c>
      <c r="E94" s="51">
        <f>IF(B94&lt;=$F$5,(F93+C94)*$B$6/12,0)</f>
        <v>11.8916731072157</v>
      </c>
      <c r="F94" s="51">
        <f>IF(B94&lt;=$F$5,F93+D94-E94+$B$4,0)</f>
        <v>9549.013505094208</v>
      </c>
      <c r="G94" s="51">
        <f>IF(B94&lt;=$F$5,$F$4,0)</f>
        <v>100</v>
      </c>
      <c r="H94" s="51">
        <f>IF(B94&lt;=$F$5,H93+(H93+G94)*$F$6/12+G94,0)</f>
        <v>9481.171320779615</v>
      </c>
      <c r="I94" s="49">
        <f>IF(A94&lt;12,0,IF(B94=$F$5,1,0))</f>
        <v>0</v>
      </c>
      <c r="K94" s="49">
        <f>IF(I94=1,F94,0)</f>
        <v>0</v>
      </c>
      <c r="L94" s="49">
        <f>IF(I94=1,H94,0)</f>
        <v>0</v>
      </c>
      <c r="N94" s="49">
        <f>IF(H94&gt;F94,1,0)</f>
        <v>0</v>
      </c>
      <c r="P94" s="59">
        <f>IF(B94&lt;=$F$5,DATE(YEAR(P93),MONTH(P93)+1,DAY(P93)),0)</f>
        <v>42370</v>
      </c>
    </row>
    <row r="95" spans="1:16" ht="12.75">
      <c r="A95" s="49">
        <f>IF(A94=12,1,A94+1)</f>
        <v>2</v>
      </c>
      <c r="B95" s="49">
        <f>IF(A94=12,B94+1,B94)</f>
        <v>8</v>
      </c>
      <c r="C95" s="51">
        <f>IF(B95&lt;=$F$5,$B$4,0)</f>
        <v>95.23809523809524</v>
      </c>
      <c r="D95" s="51">
        <f>IF(B95&lt;=$F$5,(F94+C95)*$B$5/12,0)</f>
        <v>48.22125800166152</v>
      </c>
      <c r="E95" s="51">
        <f>IF(B95&lt;=$F$5,(F94+C95)*$B$6/12,0)</f>
        <v>12.05531450041538</v>
      </c>
      <c r="F95" s="51">
        <f>IF(B95&lt;=$F$5,F94+D95-E95+$B$4,0)</f>
        <v>9680.41754383355</v>
      </c>
      <c r="G95" s="51">
        <f>IF(B95&lt;=$F$5,$F$4,0)</f>
        <v>100</v>
      </c>
      <c r="H95" s="51">
        <f>IF(B95&lt;=$F$5,H94+(H94+G95)*$F$6/12+G95,0)</f>
        <v>9605.124249081564</v>
      </c>
      <c r="I95" s="49">
        <f>IF(A95&lt;12,0,IF(B95=$F$5,1,0))</f>
        <v>0</v>
      </c>
      <c r="K95" s="49">
        <f>IF(I95=1,F95,0)</f>
        <v>0</v>
      </c>
      <c r="L95" s="49">
        <f>IF(I95=1,H95,0)</f>
        <v>0</v>
      </c>
      <c r="N95" s="49">
        <f>IF(H95&gt;F95,1,0)</f>
        <v>0</v>
      </c>
      <c r="P95" s="59">
        <f>IF(B95&lt;=$F$5,DATE(YEAR(P94),MONTH(P94)+1,DAY(P94)),0)</f>
        <v>42401</v>
      </c>
    </row>
    <row r="96" spans="1:16" ht="12.75">
      <c r="A96" s="49">
        <f>IF(A95=12,1,A95+1)</f>
        <v>3</v>
      </c>
      <c r="B96" s="49">
        <f>IF(A95=12,B95+1,B95)</f>
        <v>8</v>
      </c>
      <c r="C96" s="51">
        <f>IF(B96&lt;=$F$5,$B$4,0)</f>
        <v>95.23809523809524</v>
      </c>
      <c r="D96" s="51">
        <f>IF(B96&lt;=$F$5,(F95+C96)*$B$5/12,0)</f>
        <v>48.87827819535823</v>
      </c>
      <c r="E96" s="51">
        <f>IF(B96&lt;=$F$5,(F95+C96)*$B$6/12,0)</f>
        <v>12.219569548839557</v>
      </c>
      <c r="F96" s="51">
        <f>IF(B96&lt;=$F$5,F95+D96-E96+$B$4,0)</f>
        <v>9812.314347718164</v>
      </c>
      <c r="G96" s="51">
        <f>IF(B96&lt;=$F$5,$F$4,0)</f>
        <v>100</v>
      </c>
      <c r="H96" s="51">
        <f>IF(B96&lt;=$F$5,H95+(H95+G96)*$F$6/12+G96,0)</f>
        <v>9729.387059704268</v>
      </c>
      <c r="I96" s="49">
        <f>IF(A96&lt;12,0,IF(B96=$F$5,1,0))</f>
        <v>0</v>
      </c>
      <c r="K96" s="49">
        <f>IF(I96=1,F96,0)</f>
        <v>0</v>
      </c>
      <c r="L96" s="49">
        <f>IF(I96=1,H96,0)</f>
        <v>0</v>
      </c>
      <c r="N96" s="49">
        <f>IF(H96&gt;F96,1,0)</f>
        <v>0</v>
      </c>
      <c r="P96" s="59">
        <f>IF(B96&lt;=$F$5,DATE(YEAR(P95),MONTH(P95)+1,DAY(P95)),0)</f>
        <v>42430</v>
      </c>
    </row>
    <row r="97" spans="1:16" ht="12.75">
      <c r="A97" s="49">
        <f>IF(A96=12,1,A96+1)</f>
        <v>4</v>
      </c>
      <c r="B97" s="49">
        <f>IF(A96=12,B96+1,B96)</f>
        <v>8</v>
      </c>
      <c r="C97" s="51">
        <f>IF(B97&lt;=$F$5,$B$4,0)</f>
        <v>95.23809523809524</v>
      </c>
      <c r="D97" s="51">
        <f>IF(B97&lt;=$F$5,(F96+C97)*$B$5/12,0)</f>
        <v>49.53776221478129</v>
      </c>
      <c r="E97" s="51">
        <f>IF(B97&lt;=$F$5,(F96+C97)*$B$6/12,0)</f>
        <v>12.384440553695322</v>
      </c>
      <c r="F97" s="51">
        <f>IF(B97&lt;=$F$5,F96+D97-E97+$B$4,0)</f>
        <v>9944.705764617345</v>
      </c>
      <c r="G97" s="51">
        <f>IF(B97&lt;=$F$5,$F$4,0)</f>
        <v>100</v>
      </c>
      <c r="H97" s="51">
        <f>IF(B97&lt;=$F$5,H96+(H96+G97)*$F$6/12+G97,0)</f>
        <v>9853.960527353529</v>
      </c>
      <c r="I97" s="49">
        <f>IF(A97&lt;12,0,IF(B97=$F$5,1,0))</f>
        <v>0</v>
      </c>
      <c r="K97" s="49">
        <f>IF(I97=1,F97,0)</f>
        <v>0</v>
      </c>
      <c r="L97" s="49">
        <f>IF(I97=1,H97,0)</f>
        <v>0</v>
      </c>
      <c r="N97" s="49">
        <f>IF(H97&gt;F97,1,0)</f>
        <v>0</v>
      </c>
      <c r="P97" s="59">
        <f>IF(B97&lt;=$F$5,DATE(YEAR(P96),MONTH(P96)+1,DAY(P96)),0)</f>
        <v>42461</v>
      </c>
    </row>
    <row r="98" spans="1:16" ht="12.75">
      <c r="A98" s="49">
        <f>IF(A97=12,1,A97+1)</f>
        <v>5</v>
      </c>
      <c r="B98" s="49">
        <f>IF(A97=12,B97+1,B97)</f>
        <v>8</v>
      </c>
      <c r="C98" s="51">
        <f>IF(B98&lt;=$F$5,$B$4,0)</f>
        <v>95.23809523809524</v>
      </c>
      <c r="D98" s="51">
        <f>IF(B98&lt;=$F$5,(F97+C98)*$B$5/12,0)</f>
        <v>50.199719299277206</v>
      </c>
      <c r="E98" s="51">
        <f>IF(B98&lt;=$F$5,(F97+C98)*$B$6/12,0)</f>
        <v>12.549929824819301</v>
      </c>
      <c r="F98" s="51">
        <f>IF(B98&lt;=$F$5,F97+D98-E98+$B$4,0)</f>
        <v>10077.593649329898</v>
      </c>
      <c r="G98" s="51">
        <f>IF(B98&lt;=$F$5,$F$4,0)</f>
        <v>100</v>
      </c>
      <c r="H98" s="51">
        <f>IF(B98&lt;=$F$5,H97+(H97+G98)*$F$6/12+G98,0)</f>
        <v>9978.845428671913</v>
      </c>
      <c r="I98" s="49">
        <f>IF(A98&lt;12,0,IF(B98=$F$5,1,0))</f>
        <v>0</v>
      </c>
      <c r="K98" s="49">
        <f>IF(I98=1,F98,0)</f>
        <v>0</v>
      </c>
      <c r="L98" s="49">
        <f>IF(I98=1,H98,0)</f>
        <v>0</v>
      </c>
      <c r="N98" s="49">
        <f>IF(H98&gt;F98,1,0)</f>
        <v>0</v>
      </c>
      <c r="P98" s="59">
        <f>IF(B98&lt;=$F$5,DATE(YEAR(P97),MONTH(P97)+1,DAY(P97)),0)</f>
        <v>42491</v>
      </c>
    </row>
    <row r="99" spans="1:16" ht="12.75">
      <c r="A99" s="49">
        <f>IF(A98=12,1,A98+1)</f>
        <v>6</v>
      </c>
      <c r="B99" s="49">
        <f>IF(A98=12,B98+1,B98)</f>
        <v>8</v>
      </c>
      <c r="C99" s="51">
        <f>IF(B99&lt;=$F$5,$B$4,0)</f>
        <v>95.23809523809524</v>
      </c>
      <c r="D99" s="51">
        <f>IF(B99&lt;=$F$5,(F98+C99)*$B$5/12,0)</f>
        <v>50.86415872283996</v>
      </c>
      <c r="E99" s="51">
        <f>IF(B99&lt;=$F$5,(F98+C99)*$B$6/12,0)</f>
        <v>12.71603968070999</v>
      </c>
      <c r="F99" s="51">
        <f>IF(B99&lt;=$F$5,F98+D99-E99+$B$4,0)</f>
        <v>10210.979863610122</v>
      </c>
      <c r="G99" s="51">
        <f>IF(B99&lt;=$F$5,$F$4,0)</f>
        <v>100</v>
      </c>
      <c r="H99" s="51">
        <f>IF(B99&lt;=$F$5,H98+(H98+G99)*$F$6/12+G99,0)</f>
        <v>10104.042542243593</v>
      </c>
      <c r="I99" s="49">
        <f>IF(A99&lt;12,0,IF(B99=$F$5,1,0))</f>
        <v>0</v>
      </c>
      <c r="K99" s="49">
        <f>IF(I99=1,F99,0)</f>
        <v>0</v>
      </c>
      <c r="L99" s="49">
        <f>IF(I99=1,H99,0)</f>
        <v>0</v>
      </c>
      <c r="N99" s="49">
        <f>IF(H99&gt;F99,1,0)</f>
        <v>0</v>
      </c>
      <c r="P99" s="59">
        <f>IF(B99&lt;=$F$5,DATE(YEAR(P98),MONTH(P98)+1,DAY(P98)),0)</f>
        <v>42522</v>
      </c>
    </row>
    <row r="100" spans="1:16" ht="12.75">
      <c r="A100" s="49">
        <f>IF(A99=12,1,A99+1)</f>
        <v>7</v>
      </c>
      <c r="B100" s="49">
        <f>IF(A99=12,B99+1,B99)</f>
        <v>8</v>
      </c>
      <c r="C100" s="51">
        <f>IF(B100&lt;=$F$5,$B$4,0)</f>
        <v>95.23809523809524</v>
      </c>
      <c r="D100" s="51">
        <f>IF(B100&lt;=$F$5,(F99+C100)*$B$5/12,0)</f>
        <v>51.53108979424109</v>
      </c>
      <c r="E100" s="51">
        <f>IF(B100&lt;=$F$5,(F99+C100)*$B$6/12,0)</f>
        <v>12.882772448560273</v>
      </c>
      <c r="F100" s="51">
        <f>IF(B100&lt;=$F$5,F99+D100-E100+$B$4,0)</f>
        <v>10344.8662761939</v>
      </c>
      <c r="G100" s="51">
        <f>IF(B100&lt;=$F$5,$F$4,0)</f>
        <v>100</v>
      </c>
      <c r="H100" s="51">
        <f>IF(B100&lt;=$F$5,H99+(H99+G100)*$F$6/12+G100,0)</f>
        <v>10229.552648599201</v>
      </c>
      <c r="I100" s="49">
        <f>IF(A100&lt;12,0,IF(B100=$F$5,1,0))</f>
        <v>0</v>
      </c>
      <c r="K100" s="49">
        <f>IF(I100=1,F100,0)</f>
        <v>0</v>
      </c>
      <c r="L100" s="49">
        <f>IF(I100=1,H100,0)</f>
        <v>0</v>
      </c>
      <c r="N100" s="49">
        <f>IF(H100&gt;F100,1,0)</f>
        <v>0</v>
      </c>
      <c r="P100" s="59">
        <f>IF(B100&lt;=$F$5,DATE(YEAR(P99),MONTH(P99)+1,DAY(P99)),0)</f>
        <v>42552</v>
      </c>
    </row>
    <row r="101" spans="1:16" ht="12.75">
      <c r="A101" s="49">
        <f>IF(A100=12,1,A100+1)</f>
        <v>8</v>
      </c>
      <c r="B101" s="49">
        <f>IF(A100=12,B100+1,B100)</f>
        <v>8</v>
      </c>
      <c r="C101" s="51">
        <f>IF(B101&lt;=$F$5,$B$4,0)</f>
        <v>95.23809523809524</v>
      </c>
      <c r="D101" s="51">
        <f>IF(B101&lt;=$F$5,(F100+C101)*$B$5/12,0)</f>
        <v>52.20052185715997</v>
      </c>
      <c r="E101" s="51">
        <f>IF(B101&lt;=$F$5,(F100+C101)*$B$6/12,0)</f>
        <v>13.050130464289992</v>
      </c>
      <c r="F101" s="51">
        <f>IF(B101&lt;=$F$5,F100+D101-E101+$B$4,0)</f>
        <v>10479.254762824865</v>
      </c>
      <c r="G101" s="51">
        <f>IF(B101&lt;=$F$5,$F$4,0)</f>
        <v>100</v>
      </c>
      <c r="H101" s="51">
        <f>IF(B101&lt;=$F$5,H100+(H100+G101)*$F$6/12+G101,0)</f>
        <v>10355.3765302207</v>
      </c>
      <c r="I101" s="49">
        <f>IF(A101&lt;12,0,IF(B101=$F$5,1,0))</f>
        <v>0</v>
      </c>
      <c r="K101" s="49">
        <f>IF(I101=1,F101,0)</f>
        <v>0</v>
      </c>
      <c r="L101" s="49">
        <f>IF(I101=1,H101,0)</f>
        <v>0</v>
      </c>
      <c r="N101" s="49">
        <f>IF(H101&gt;F101,1,0)</f>
        <v>0</v>
      </c>
      <c r="P101" s="59">
        <f>IF(B101&lt;=$F$5,DATE(YEAR(P100),MONTH(P100)+1,DAY(P100)),0)</f>
        <v>42583</v>
      </c>
    </row>
    <row r="102" spans="1:16" ht="12.75">
      <c r="A102" s="49">
        <f>IF(A101=12,1,A101+1)</f>
        <v>9</v>
      </c>
      <c r="B102" s="49">
        <f>IF(A101=12,B101+1,B101)</f>
        <v>8</v>
      </c>
      <c r="C102" s="51">
        <f>IF(B102&lt;=$F$5,$B$4,0)</f>
        <v>95.23809523809524</v>
      </c>
      <c r="D102" s="51">
        <f>IF(B102&lt;=$F$5,(F101+C102)*$B$5/12,0)</f>
        <v>52.8724642903148</v>
      </c>
      <c r="E102" s="51">
        <f>IF(B102&lt;=$F$5,(F101+C102)*$B$6/12,0)</f>
        <v>13.2181160725787</v>
      </c>
      <c r="F102" s="51">
        <f>IF(B102&lt;=$F$5,F101+D102-E102+$B$4,0)</f>
        <v>10614.147206280695</v>
      </c>
      <c r="G102" s="51">
        <f>IF(B102&lt;=$F$5,$F$4,0)</f>
        <v>100</v>
      </c>
      <c r="H102" s="51">
        <f>IF(B102&lt;=$F$5,H101+(H101+G102)*$F$6/12+G102,0)</f>
        <v>10481.51497154625</v>
      </c>
      <c r="I102" s="49">
        <f>IF(A102&lt;12,0,IF(B102=$F$5,1,0))</f>
        <v>0</v>
      </c>
      <c r="K102" s="49">
        <f>IF(I102=1,F102,0)</f>
        <v>0</v>
      </c>
      <c r="L102" s="49">
        <f>IF(I102=1,H102,0)</f>
        <v>0</v>
      </c>
      <c r="N102" s="49">
        <f>IF(H102&gt;F102,1,0)</f>
        <v>0</v>
      </c>
      <c r="P102" s="59">
        <f>IF(B102&lt;=$F$5,DATE(YEAR(P101),MONTH(P101)+1,DAY(P101)),0)</f>
        <v>42614</v>
      </c>
    </row>
    <row r="103" spans="1:16" ht="12.75">
      <c r="A103" s="49">
        <f>IF(A102=12,1,A102+1)</f>
        <v>10</v>
      </c>
      <c r="B103" s="49">
        <f>IF(A102=12,B102+1,B102)</f>
        <v>8</v>
      </c>
      <c r="C103" s="51">
        <f>IF(B103&lt;=$F$5,$B$4,0)</f>
        <v>95.23809523809524</v>
      </c>
      <c r="D103" s="51">
        <f>IF(B103&lt;=$F$5,(F102+C103)*$B$5/12,0)</f>
        <v>53.54692650759395</v>
      </c>
      <c r="E103" s="51">
        <f>IF(B103&lt;=$F$5,(F102+C103)*$B$6/12,0)</f>
        <v>13.386731626898488</v>
      </c>
      <c r="F103" s="51">
        <f>IF(B103&lt;=$F$5,F102+D103-E103+$B$4,0)</f>
        <v>10749.545496399485</v>
      </c>
      <c r="G103" s="51">
        <f>IF(B103&lt;=$F$5,$F$4,0)</f>
        <v>100</v>
      </c>
      <c r="H103" s="51">
        <f>IF(B103&lt;=$F$5,H102+(H102+G103)*$F$6/12+G103,0)</f>
        <v>10607.968758975116</v>
      </c>
      <c r="I103" s="49">
        <f>IF(A103&lt;12,0,IF(B103=$F$5,1,0))</f>
        <v>0</v>
      </c>
      <c r="K103" s="49">
        <f>IF(I103=1,F103,0)</f>
        <v>0</v>
      </c>
      <c r="L103" s="49">
        <f>IF(I103=1,H103,0)</f>
        <v>0</v>
      </c>
      <c r="N103" s="49">
        <f>IF(H103&gt;F103,1,0)</f>
        <v>0</v>
      </c>
      <c r="P103" s="59">
        <f>IF(B103&lt;=$F$5,DATE(YEAR(P102),MONTH(P102)+1,DAY(P102)),0)</f>
        <v>42644</v>
      </c>
    </row>
    <row r="104" spans="1:16" ht="12.75">
      <c r="A104" s="49">
        <f>IF(A103=12,1,A103+1)</f>
        <v>11</v>
      </c>
      <c r="B104" s="49">
        <f>IF(A103=12,B103+1,B103)</f>
        <v>8</v>
      </c>
      <c r="C104" s="51">
        <f>IF(B104&lt;=$F$5,$B$4,0)</f>
        <v>95.23809523809524</v>
      </c>
      <c r="D104" s="51">
        <f>IF(B104&lt;=$F$5,(F103+C104)*$B$5/12,0)</f>
        <v>54.223917958187904</v>
      </c>
      <c r="E104" s="51">
        <f>IF(B104&lt;=$F$5,(F103+C104)*$B$6/12,0)</f>
        <v>13.555979489546976</v>
      </c>
      <c r="F104" s="51">
        <f>IF(B104&lt;=$F$5,F103+D104-E104+$B$4,0)</f>
        <v>10885.451530106222</v>
      </c>
      <c r="G104" s="51">
        <f>IF(B104&lt;=$F$5,$F$4,0)</f>
        <v>100</v>
      </c>
      <c r="H104" s="51">
        <f>IF(B104&lt;=$F$5,H103+(H103+G104)*$F$6/12+G104,0)</f>
        <v>10734.738680872553</v>
      </c>
      <c r="I104" s="49">
        <f>IF(A104&lt;12,0,IF(B104=$F$5,1,0))</f>
        <v>0</v>
      </c>
      <c r="K104" s="49">
        <f>IF(I104=1,F104,0)</f>
        <v>0</v>
      </c>
      <c r="L104" s="49">
        <f>IF(I104=1,H104,0)</f>
        <v>0</v>
      </c>
      <c r="N104" s="49">
        <f>IF(H104&gt;F104,1,0)</f>
        <v>0</v>
      </c>
      <c r="P104" s="59">
        <f>IF(B104&lt;=$F$5,DATE(YEAR(P103),MONTH(P103)+1,DAY(P103)),0)</f>
        <v>42675</v>
      </c>
    </row>
    <row r="105" spans="1:16" ht="12.75">
      <c r="A105" s="49">
        <f>IF(A104=12,1,A104+1)</f>
        <v>12</v>
      </c>
      <c r="B105" s="49">
        <f>IF(A104=12,B104+1,B104)</f>
        <v>8</v>
      </c>
      <c r="C105" s="51">
        <f>IF(B105&lt;=$F$5,$B$4,0)</f>
        <v>95.23809523809524</v>
      </c>
      <c r="D105" s="51">
        <f>IF(B105&lt;=$F$5,(F104+C105)*$B$5/12,0)</f>
        <v>54.90344812672158</v>
      </c>
      <c r="E105" s="51">
        <f>IF(B105&lt;=$F$5,(F104+C105)*$B$6/12,0)</f>
        <v>13.725862031680395</v>
      </c>
      <c r="F105" s="51">
        <f>IF(B105&lt;=$F$5,F104+D105-E105+$B$4,0)</f>
        <v>11021.867211439358</v>
      </c>
      <c r="G105" s="51">
        <f>IF(B105&lt;=$F$5,$F$4,0)</f>
        <v>100</v>
      </c>
      <c r="H105" s="51">
        <f>IF(B105&lt;=$F$5,H104+(H104+G105)*$F$6/12+G105,0)</f>
        <v>10861.825527574734</v>
      </c>
      <c r="I105" s="49">
        <f>IF(A105&lt;12,0,IF(B105=$F$5,1,0))</f>
        <v>0</v>
      </c>
      <c r="K105" s="49">
        <f>IF(I105=1,F105,0)</f>
        <v>0</v>
      </c>
      <c r="L105" s="49">
        <f>IF(I105=1,H105,0)</f>
        <v>0</v>
      </c>
      <c r="N105" s="49">
        <f>IF(H105&gt;F105,1,0)</f>
        <v>0</v>
      </c>
      <c r="P105" s="59">
        <f>IF(B105&lt;=$F$5,DATE(YEAR(P104),MONTH(P104)+1,DAY(P104)),0)</f>
        <v>42705</v>
      </c>
    </row>
    <row r="106" spans="1:16" ht="12.75">
      <c r="A106" s="49">
        <f>IF(A105=12,1,A105+1)</f>
        <v>1</v>
      </c>
      <c r="B106" s="49">
        <f>IF(A105=12,B105+1,B105)</f>
        <v>9</v>
      </c>
      <c r="C106" s="51">
        <f>IF(B106&lt;=$F$5,$B$4,0)</f>
        <v>95.23809523809524</v>
      </c>
      <c r="D106" s="51">
        <f>IF(B106&lt;=$F$5,(F105+C106)*$B$5/12,0)</f>
        <v>55.58552653338726</v>
      </c>
      <c r="E106" s="51">
        <f>IF(B106&lt;=$F$5,(F105+C106)*$B$6/12,0)</f>
        <v>13.896381633346815</v>
      </c>
      <c r="F106" s="51">
        <f>IF(B106&lt;=$F$5,F105+D106-E106+$B$4,0)</f>
        <v>11158.794451577493</v>
      </c>
      <c r="G106" s="51">
        <f>IF(B106&lt;=$F$5,$F$4,0)</f>
        <v>100</v>
      </c>
      <c r="H106" s="51">
        <f>IF(B106&lt;=$F$5,H105+(H105+G106)*$F$6/12+G106,0)</f>
        <v>10989.23009139367</v>
      </c>
      <c r="I106" s="49">
        <f>IF(A106&lt;12,0,IF(B106=$F$5,1,0))</f>
        <v>0</v>
      </c>
      <c r="K106" s="49">
        <f>IF(I106=1,F106,0)</f>
        <v>0</v>
      </c>
      <c r="L106" s="49">
        <f>IF(I106=1,H106,0)</f>
        <v>0</v>
      </c>
      <c r="N106" s="49">
        <f>IF(H106&gt;F106,1,0)</f>
        <v>0</v>
      </c>
      <c r="P106" s="59">
        <f>IF(B106&lt;=$F$5,DATE(YEAR(P105),MONTH(P105)+1,DAY(P105)),0)</f>
        <v>42736</v>
      </c>
    </row>
    <row r="107" spans="1:16" ht="12.75">
      <c r="A107" s="49">
        <f>IF(A106=12,1,A106+1)</f>
        <v>2</v>
      </c>
      <c r="B107" s="49">
        <f>IF(A106=12,B106+1,B106)</f>
        <v>9</v>
      </c>
      <c r="C107" s="51">
        <f>IF(B107&lt;=$F$5,$B$4,0)</f>
        <v>95.23809523809524</v>
      </c>
      <c r="D107" s="51">
        <f>IF(B107&lt;=$F$5,(F106+C107)*$B$5/12,0)</f>
        <v>56.270162734077935</v>
      </c>
      <c r="E107" s="51">
        <f>IF(B107&lt;=$F$5,(F106+C107)*$B$6/12,0)</f>
        <v>14.067540683519484</v>
      </c>
      <c r="F107" s="51">
        <f>IF(B107&lt;=$F$5,F106+D107-E107+$B$4,0)</f>
        <v>11296.235168866146</v>
      </c>
      <c r="G107" s="51">
        <f>IF(B107&lt;=$F$5,$F$4,0)</f>
        <v>100</v>
      </c>
      <c r="H107" s="51">
        <f>IF(B107&lt;=$F$5,H106+(H106+G107)*$F$6/12+G107,0)</f>
        <v>11116.953166622156</v>
      </c>
      <c r="I107" s="49">
        <f>IF(A107&lt;12,0,IF(B107=$F$5,1,0))</f>
        <v>0</v>
      </c>
      <c r="K107" s="49">
        <f>IF(I107=1,F107,0)</f>
        <v>0</v>
      </c>
      <c r="L107" s="49">
        <f>IF(I107=1,H107,0)</f>
        <v>0</v>
      </c>
      <c r="N107" s="49">
        <f>IF(H107&gt;F107,1,0)</f>
        <v>0</v>
      </c>
      <c r="P107" s="59">
        <f>IF(B107&lt;=$F$5,DATE(YEAR(P106),MONTH(P106)+1,DAY(P106)),0)</f>
        <v>42767</v>
      </c>
    </row>
    <row r="108" spans="1:16" ht="12.75">
      <c r="A108" s="49">
        <f>IF(A107=12,1,A107+1)</f>
        <v>3</v>
      </c>
      <c r="B108" s="49">
        <f>IF(A107=12,B107+1,B107)</f>
        <v>9</v>
      </c>
      <c r="C108" s="51">
        <f>IF(B108&lt;=$F$5,$B$4,0)</f>
        <v>95.23809523809524</v>
      </c>
      <c r="D108" s="51">
        <f>IF(B108&lt;=$F$5,(F107+C108)*$B$5/12,0)</f>
        <v>56.9573663205212</v>
      </c>
      <c r="E108" s="51">
        <f>IF(B108&lt;=$F$5,(F107+C108)*$B$6/12,0)</f>
        <v>14.2393415801303</v>
      </c>
      <c r="F108" s="51">
        <f>IF(B108&lt;=$F$5,F107+D108-E108+$B$4,0)</f>
        <v>11434.191288844631</v>
      </c>
      <c r="G108" s="51">
        <f>IF(B108&lt;=$F$5,$F$4,0)</f>
        <v>100</v>
      </c>
      <c r="H108" s="51">
        <f>IF(B108&lt;=$F$5,H107+(H107+G108)*$F$6/12+G108,0)</f>
        <v>11244.995549538711</v>
      </c>
      <c r="I108" s="49">
        <f>IF(A108&lt;12,0,IF(B108=$F$5,1,0))</f>
        <v>0</v>
      </c>
      <c r="K108" s="49">
        <f>IF(I108=1,F108,0)</f>
        <v>0</v>
      </c>
      <c r="L108" s="49">
        <f>IF(I108=1,H108,0)</f>
        <v>0</v>
      </c>
      <c r="N108" s="49">
        <f>IF(H108&gt;F108,1,0)</f>
        <v>0</v>
      </c>
      <c r="P108" s="59">
        <f>IF(B108&lt;=$F$5,DATE(YEAR(P107),MONTH(P107)+1,DAY(P107)),0)</f>
        <v>42795</v>
      </c>
    </row>
    <row r="109" spans="1:16" ht="12.75">
      <c r="A109" s="49">
        <f>IF(A108=12,1,A108+1)</f>
        <v>4</v>
      </c>
      <c r="B109" s="49">
        <f>IF(A108=12,B108+1,B108)</f>
        <v>9</v>
      </c>
      <c r="C109" s="51">
        <f>IF(B109&lt;=$F$5,$B$4,0)</f>
        <v>95.23809523809524</v>
      </c>
      <c r="D109" s="51">
        <f>IF(B109&lt;=$F$5,(F108+C109)*$B$5/12,0)</f>
        <v>57.64714692041363</v>
      </c>
      <c r="E109" s="51">
        <f>IF(B109&lt;=$F$5,(F108+C109)*$B$6/12,0)</f>
        <v>14.411786730103408</v>
      </c>
      <c r="F109" s="51">
        <f>IF(B109&lt;=$F$5,F108+D109-E109+$B$4,0)</f>
        <v>11572.664744273037</v>
      </c>
      <c r="G109" s="51">
        <f>IF(B109&lt;=$F$5,$F$4,0)</f>
        <v>100</v>
      </c>
      <c r="H109" s="51">
        <f>IF(B109&lt;=$F$5,H108+(H108+G109)*$F$6/12+G109,0)</f>
        <v>11373.358038412558</v>
      </c>
      <c r="I109" s="49">
        <f>IF(A109&lt;12,0,IF(B109=$F$5,1,0))</f>
        <v>0</v>
      </c>
      <c r="K109" s="49">
        <f>IF(I109=1,F109,0)</f>
        <v>0</v>
      </c>
      <c r="L109" s="49">
        <f>IF(I109=1,H109,0)</f>
        <v>0</v>
      </c>
      <c r="N109" s="49">
        <f>IF(H109&gt;F109,1,0)</f>
        <v>0</v>
      </c>
      <c r="P109" s="59">
        <f>IF(B109&lt;=$F$5,DATE(YEAR(P108),MONTH(P108)+1,DAY(P108)),0)</f>
        <v>42826</v>
      </c>
    </row>
    <row r="110" spans="1:16" ht="12.75">
      <c r="A110" s="49">
        <f>IF(A109=12,1,A109+1)</f>
        <v>5</v>
      </c>
      <c r="B110" s="49">
        <f>IF(A109=12,B109+1,B109)</f>
        <v>9</v>
      </c>
      <c r="C110" s="51">
        <f>IF(B110&lt;=$F$5,$B$4,0)</f>
        <v>95.23809523809524</v>
      </c>
      <c r="D110" s="51">
        <f>IF(B110&lt;=$F$5,(F109+C110)*$B$5/12,0)</f>
        <v>58.339514197555665</v>
      </c>
      <c r="E110" s="51">
        <f>IF(B110&lt;=$F$5,(F109+C110)*$B$6/12,0)</f>
        <v>14.584878549388916</v>
      </c>
      <c r="F110" s="51">
        <f>IF(B110&lt;=$F$5,F109+D110-E110+$B$4,0)</f>
        <v>11711.6574751593</v>
      </c>
      <c r="G110" s="51">
        <f>IF(B110&lt;=$F$5,$F$4,0)</f>
        <v>100</v>
      </c>
      <c r="H110" s="51">
        <f>IF(B110&lt;=$F$5,H109+(H109+G110)*$F$6/12+G110,0)</f>
        <v>11502.04143350859</v>
      </c>
      <c r="I110" s="49">
        <f>IF(A110&lt;12,0,IF(B110=$F$5,1,0))</f>
        <v>0</v>
      </c>
      <c r="K110" s="49">
        <f>IF(I110=1,F110,0)</f>
        <v>0</v>
      </c>
      <c r="L110" s="49">
        <f>IF(I110=1,H110,0)</f>
        <v>0</v>
      </c>
      <c r="N110" s="49">
        <f>IF(H110&gt;F110,1,0)</f>
        <v>0</v>
      </c>
      <c r="P110" s="59">
        <f>IF(B110&lt;=$F$5,DATE(YEAR(P109),MONTH(P109)+1,DAY(P109)),0)</f>
        <v>42856</v>
      </c>
    </row>
    <row r="111" spans="1:16" ht="12.75">
      <c r="A111" s="49">
        <f>IF(A110=12,1,A110+1)</f>
        <v>6</v>
      </c>
      <c r="B111" s="49">
        <f>IF(A110=12,B110+1,B110)</f>
        <v>9</v>
      </c>
      <c r="C111" s="51">
        <f>IF(B111&lt;=$F$5,$B$4,0)</f>
        <v>95.23809523809524</v>
      </c>
      <c r="D111" s="51">
        <f>IF(B111&lt;=$F$5,(F110+C111)*$B$5/12,0)</f>
        <v>59.03447785198697</v>
      </c>
      <c r="E111" s="51">
        <f>IF(B111&lt;=$F$5,(F110+C111)*$B$6/12,0)</f>
        <v>14.758619462996743</v>
      </c>
      <c r="F111" s="51">
        <f>IF(B111&lt;=$F$5,F110+D111-E111+$B$4,0)</f>
        <v>11851.171428786385</v>
      </c>
      <c r="G111" s="51">
        <f>IF(B111&lt;=$F$5,$F$4,0)</f>
        <v>100</v>
      </c>
      <c r="H111" s="51">
        <f>IF(B111&lt;=$F$5,H110+(H110+G111)*$F$6/12+G111,0)</f>
        <v>11631.046537092361</v>
      </c>
      <c r="I111" s="49">
        <f>IF(A111&lt;12,0,IF(B111=$F$5,1,0))</f>
        <v>0</v>
      </c>
      <c r="K111" s="49">
        <f>IF(I111=1,F111,0)</f>
        <v>0</v>
      </c>
      <c r="L111" s="49">
        <f>IF(I111=1,H111,0)</f>
        <v>0</v>
      </c>
      <c r="N111" s="49">
        <f>IF(H111&gt;F111,1,0)</f>
        <v>0</v>
      </c>
      <c r="P111" s="59">
        <f>IF(B111&lt;=$F$5,DATE(YEAR(P110),MONTH(P110)+1,DAY(P110)),0)</f>
        <v>42887</v>
      </c>
    </row>
    <row r="112" spans="1:16" ht="12.75">
      <c r="A112" s="49">
        <f>IF(A111=12,1,A111+1)</f>
        <v>7</v>
      </c>
      <c r="B112" s="49">
        <f>IF(A111=12,B111+1,B111)</f>
        <v>9</v>
      </c>
      <c r="C112" s="51">
        <f>IF(B112&lt;=$F$5,$B$4,0)</f>
        <v>95.23809523809524</v>
      </c>
      <c r="D112" s="51">
        <f>IF(B112&lt;=$F$5,(F111+C112)*$B$5/12,0)</f>
        <v>59.732047620122394</v>
      </c>
      <c r="E112" s="51">
        <f>IF(B112&lt;=$F$5,(F111+C112)*$B$6/12,0)</f>
        <v>14.933011905030598</v>
      </c>
      <c r="F112" s="51">
        <f>IF(B112&lt;=$F$5,F111+D112-E112+$B$4,0)</f>
        <v>11991.208559739573</v>
      </c>
      <c r="G112" s="51">
        <f>IF(B112&lt;=$F$5,$F$4,0)</f>
        <v>100</v>
      </c>
      <c r="H112" s="51">
        <f>IF(B112&lt;=$F$5,H111+(H111+G112)*$F$6/12+G112,0)</f>
        <v>11760.374153435092</v>
      </c>
      <c r="I112" s="49">
        <f>IF(A112&lt;12,0,IF(B112=$F$5,1,0))</f>
        <v>0</v>
      </c>
      <c r="K112" s="49">
        <f>IF(I112=1,F112,0)</f>
        <v>0</v>
      </c>
      <c r="L112" s="49">
        <f>IF(I112=1,H112,0)</f>
        <v>0</v>
      </c>
      <c r="N112" s="49">
        <f>IF(H112&gt;F112,1,0)</f>
        <v>0</v>
      </c>
      <c r="P112" s="59">
        <f>IF(B112&lt;=$F$5,DATE(YEAR(P111),MONTH(P111)+1,DAY(P111)),0)</f>
        <v>42917</v>
      </c>
    </row>
    <row r="113" spans="1:16" ht="12.75">
      <c r="A113" s="49">
        <f>IF(A112=12,1,A112+1)</f>
        <v>8</v>
      </c>
      <c r="B113" s="49">
        <f>IF(A112=12,B112+1,B112)</f>
        <v>9</v>
      </c>
      <c r="C113" s="51">
        <f>IF(B113&lt;=$F$5,$B$4,0)</f>
        <v>95.23809523809524</v>
      </c>
      <c r="D113" s="51">
        <f>IF(B113&lt;=$F$5,(F112+C113)*$B$5/12,0)</f>
        <v>60.43223327488834</v>
      </c>
      <c r="E113" s="51">
        <f>IF(B113&lt;=$F$5,(F112+C113)*$B$6/12,0)</f>
        <v>15.108058318722085</v>
      </c>
      <c r="F113" s="51">
        <f>IF(B113&lt;=$F$5,F112+D113-E113+$B$4,0)</f>
        <v>12131.770829933836</v>
      </c>
      <c r="G113" s="51">
        <f>IF(B113&lt;=$F$5,$F$4,0)</f>
        <v>100</v>
      </c>
      <c r="H113" s="51">
        <f>IF(B113&lt;=$F$5,H112+(H112+G113)*$F$6/12+G113,0)</f>
        <v>11890.02508881868</v>
      </c>
      <c r="I113" s="49">
        <f>IF(A113&lt;12,0,IF(B113=$F$5,1,0))</f>
        <v>0</v>
      </c>
      <c r="K113" s="49">
        <f>IF(I113=1,F113,0)</f>
        <v>0</v>
      </c>
      <c r="L113" s="49">
        <f>IF(I113=1,H113,0)</f>
        <v>0</v>
      </c>
      <c r="N113" s="49">
        <f>IF(H113&gt;F113,1,0)</f>
        <v>0</v>
      </c>
      <c r="P113" s="59">
        <f>IF(B113&lt;=$F$5,DATE(YEAR(P112),MONTH(P112)+1,DAY(P112)),0)</f>
        <v>42948</v>
      </c>
    </row>
    <row r="114" spans="1:16" ht="12.75">
      <c r="A114" s="49">
        <f>IF(A113=12,1,A113+1)</f>
        <v>9</v>
      </c>
      <c r="B114" s="49">
        <f>IF(A113=12,B113+1,B113)</f>
        <v>9</v>
      </c>
      <c r="C114" s="51">
        <f>IF(B114&lt;=$F$5,$B$4,0)</f>
        <v>95.23809523809524</v>
      </c>
      <c r="D114" s="51">
        <f>IF(B114&lt;=$F$5,(F113+C114)*$B$5/12,0)</f>
        <v>61.13504462585965</v>
      </c>
      <c r="E114" s="51">
        <f>IF(B114&lt;=$F$5,(F113+C114)*$B$6/12,0)</f>
        <v>15.283761156464912</v>
      </c>
      <c r="F114" s="51">
        <f>IF(B114&lt;=$F$5,F113+D114-E114+$B$4,0)</f>
        <v>12272.860208641327</v>
      </c>
      <c r="G114" s="51">
        <f>IF(B114&lt;=$F$5,$F$4,0)</f>
        <v>100</v>
      </c>
      <c r="H114" s="51">
        <f>IF(B114&lt;=$F$5,H113+(H113+G114)*$F$6/12+G114,0)</f>
        <v>12020.000151540728</v>
      </c>
      <c r="I114" s="49">
        <f>IF(A114&lt;12,0,IF(B114=$F$5,1,0))</f>
        <v>0</v>
      </c>
      <c r="K114" s="49">
        <f>IF(I114=1,F114,0)</f>
        <v>0</v>
      </c>
      <c r="L114" s="49">
        <f>IF(I114=1,H114,0)</f>
        <v>0</v>
      </c>
      <c r="N114" s="49">
        <f>IF(H114&gt;F114,1,0)</f>
        <v>0</v>
      </c>
      <c r="P114" s="59">
        <f>IF(B114&lt;=$F$5,DATE(YEAR(P113),MONTH(P113)+1,DAY(P113)),0)</f>
        <v>42979</v>
      </c>
    </row>
    <row r="115" spans="1:16" ht="12.75">
      <c r="A115" s="49">
        <f>IF(A114=12,1,A114+1)</f>
        <v>10</v>
      </c>
      <c r="B115" s="49">
        <f>IF(A114=12,B114+1,B114)</f>
        <v>9</v>
      </c>
      <c r="C115" s="51">
        <f>IF(B115&lt;=$F$5,$B$4,0)</f>
        <v>95.23809523809524</v>
      </c>
      <c r="D115" s="51">
        <f>IF(B115&lt;=$F$5,(F114+C115)*$B$5/12,0)</f>
        <v>61.84049151939711</v>
      </c>
      <c r="E115" s="51">
        <f>IF(B115&lt;=$F$5,(F114+C115)*$B$6/12,0)</f>
        <v>15.460122879849278</v>
      </c>
      <c r="F115" s="51">
        <f>IF(B115&lt;=$F$5,F114+D115-E115+$B$4,0)</f>
        <v>12414.47867251897</v>
      </c>
      <c r="G115" s="51">
        <f>IF(B115&lt;=$F$5,$F$4,0)</f>
        <v>100</v>
      </c>
      <c r="H115" s="51">
        <f>IF(B115&lt;=$F$5,H114+(H114+G115)*$F$6/12+G115,0)</f>
        <v>12150.300151919579</v>
      </c>
      <c r="I115" s="49">
        <f>IF(A115&lt;12,0,IF(B115=$F$5,1,0))</f>
        <v>0</v>
      </c>
      <c r="K115" s="49">
        <f>IF(I115=1,F115,0)</f>
        <v>0</v>
      </c>
      <c r="L115" s="49">
        <f>IF(I115=1,H115,0)</f>
        <v>0</v>
      </c>
      <c r="N115" s="49">
        <f>IF(H115&gt;F115,1,0)</f>
        <v>0</v>
      </c>
      <c r="P115" s="59">
        <f>IF(B115&lt;=$F$5,DATE(YEAR(P114),MONTH(P114)+1,DAY(P114)),0)</f>
        <v>43009</v>
      </c>
    </row>
    <row r="116" spans="1:16" ht="12.75">
      <c r="A116" s="49">
        <f>IF(A115=12,1,A115+1)</f>
        <v>11</v>
      </c>
      <c r="B116" s="49">
        <f>IF(A115=12,B115+1,B115)</f>
        <v>9</v>
      </c>
      <c r="C116" s="51">
        <f>IF(B116&lt;=$F$5,$B$4,0)</f>
        <v>95.23809523809524</v>
      </c>
      <c r="D116" s="51">
        <f>IF(B116&lt;=$F$5,(F115+C116)*$B$5/12,0)</f>
        <v>62.548583838785326</v>
      </c>
      <c r="E116" s="51">
        <f>IF(B116&lt;=$F$5,(F115+C116)*$B$6/12,0)</f>
        <v>15.637145959696332</v>
      </c>
      <c r="F116" s="51">
        <f>IF(B116&lt;=$F$5,F115+D116-E116+$B$4,0)</f>
        <v>12556.628205636154</v>
      </c>
      <c r="G116" s="51">
        <f>IF(B116&lt;=$F$5,$F$4,0)</f>
        <v>100</v>
      </c>
      <c r="H116" s="51">
        <f>IF(B116&lt;=$F$5,H115+(H115+G116)*$F$6/12+G116,0)</f>
        <v>12280.925902299377</v>
      </c>
      <c r="I116" s="49">
        <f>IF(A116&lt;12,0,IF(B116=$F$5,1,0))</f>
        <v>0</v>
      </c>
      <c r="K116" s="49">
        <f>IF(I116=1,F116,0)</f>
        <v>0</v>
      </c>
      <c r="L116" s="49">
        <f>IF(I116=1,H116,0)</f>
        <v>0</v>
      </c>
      <c r="N116" s="49">
        <f>IF(H116&gt;F116,1,0)</f>
        <v>0</v>
      </c>
      <c r="P116" s="59">
        <f>IF(B116&lt;=$F$5,DATE(YEAR(P115),MONTH(P115)+1,DAY(P115)),0)</f>
        <v>43040</v>
      </c>
    </row>
    <row r="117" spans="1:16" ht="12.75">
      <c r="A117" s="49">
        <f>IF(A116=12,1,A116+1)</f>
        <v>12</v>
      </c>
      <c r="B117" s="49">
        <f>IF(A116=12,B116+1,B116)</f>
        <v>9</v>
      </c>
      <c r="C117" s="51">
        <f>IF(B117&lt;=$F$5,$B$4,0)</f>
        <v>95.23809523809524</v>
      </c>
      <c r="D117" s="51">
        <f>IF(B117&lt;=$F$5,(F116+C117)*$B$5/12,0)</f>
        <v>63.25933150437124</v>
      </c>
      <c r="E117" s="51">
        <f>IF(B117&lt;=$F$5,(F116+C117)*$B$6/12,0)</f>
        <v>15.81483287609281</v>
      </c>
      <c r="F117" s="51">
        <f>IF(B117&lt;=$F$5,F116+D117-E117+$B$4,0)</f>
        <v>12699.310799502528</v>
      </c>
      <c r="G117" s="51">
        <f>IF(B117&lt;=$F$5,$F$4,0)</f>
        <v>100</v>
      </c>
      <c r="H117" s="51">
        <f>IF(B117&lt;=$F$5,H116+(H116+G117)*$F$6/12+G117,0)</f>
        <v>12411.878217055126</v>
      </c>
      <c r="I117" s="49">
        <f>IF(A117&lt;12,0,IF(B117=$F$5,1,0))</f>
        <v>0</v>
      </c>
      <c r="K117" s="49">
        <f>IF(I117=1,F117,0)</f>
        <v>0</v>
      </c>
      <c r="L117" s="49">
        <f>IF(I117=1,H117,0)</f>
        <v>0</v>
      </c>
      <c r="N117" s="49">
        <f>IF(H117&gt;F117,1,0)</f>
        <v>0</v>
      </c>
      <c r="P117" s="59">
        <f>IF(B117&lt;=$F$5,DATE(YEAR(P116),MONTH(P116)+1,DAY(P116)),0)</f>
        <v>43070</v>
      </c>
    </row>
    <row r="118" spans="1:16" ht="12.75">
      <c r="A118" s="49">
        <f>IF(A117=12,1,A117+1)</f>
        <v>1</v>
      </c>
      <c r="B118" s="49">
        <f>IF(A117=12,B117+1,B117)</f>
        <v>10</v>
      </c>
      <c r="C118" s="51">
        <f>IF(B118&lt;=$F$5,$B$4,0)</f>
        <v>95.23809523809524</v>
      </c>
      <c r="D118" s="51">
        <f>IF(B118&lt;=$F$5,(F117+C118)*$B$5/12,0)</f>
        <v>63.97274447370311</v>
      </c>
      <c r="E118" s="51">
        <f>IF(B118&lt;=$F$5,(F117+C118)*$B$6/12,0)</f>
        <v>15.993186118425777</v>
      </c>
      <c r="F118" s="51">
        <f>IF(B118&lt;=$F$5,F117+D118-E118+$B$4,0)</f>
        <v>12842.528453095902</v>
      </c>
      <c r="G118" s="51">
        <f>IF(B118&lt;=$F$5,$F$4,0)</f>
        <v>100</v>
      </c>
      <c r="H118" s="51">
        <f>IF(B118&lt;=$F$5,H117+(H117+G118)*$F$6/12+G118,0)</f>
        <v>12543.157912597764</v>
      </c>
      <c r="I118" s="49">
        <f>IF(A118&lt;12,0,IF(B118=$F$5,1,0))</f>
        <v>0</v>
      </c>
      <c r="K118" s="49">
        <f>IF(I118=1,F118,0)</f>
        <v>0</v>
      </c>
      <c r="L118" s="49">
        <f>IF(I118=1,H118,0)</f>
        <v>0</v>
      </c>
      <c r="N118" s="49">
        <f>IF(H118&gt;F118,1,0)</f>
        <v>0</v>
      </c>
      <c r="P118" s="59">
        <f>IF(B118&lt;=$F$5,DATE(YEAR(P117),MONTH(P117)+1,DAY(P117)),0)</f>
        <v>43101</v>
      </c>
    </row>
    <row r="119" spans="1:16" ht="12.75">
      <c r="A119" s="49">
        <f>IF(A118=12,1,A118+1)</f>
        <v>2</v>
      </c>
      <c r="B119" s="49">
        <f>IF(A118=12,B118+1,B118)</f>
        <v>10</v>
      </c>
      <c r="C119" s="51">
        <f>IF(B119&lt;=$F$5,$B$4,0)</f>
        <v>95.23809523809524</v>
      </c>
      <c r="D119" s="51">
        <f>IF(B119&lt;=$F$5,(F118+C119)*$B$5/12,0)</f>
        <v>64.68883274166998</v>
      </c>
      <c r="E119" s="51">
        <f>IF(B119&lt;=$F$5,(F118+C119)*$B$6/12,0)</f>
        <v>16.172208185417496</v>
      </c>
      <c r="F119" s="51">
        <f>IF(B119&lt;=$F$5,F118+D119-E119+$B$4,0)</f>
        <v>12986.28317289025</v>
      </c>
      <c r="G119" s="51">
        <f>IF(B119&lt;=$F$5,$F$4,0)</f>
        <v>100</v>
      </c>
      <c r="H119" s="51">
        <f>IF(B119&lt;=$F$5,H118+(H118+G119)*$F$6/12+G119,0)</f>
        <v>12674.765807379259</v>
      </c>
      <c r="I119" s="49">
        <f>IF(A119&lt;12,0,IF(B119=$F$5,1,0))</f>
        <v>0</v>
      </c>
      <c r="K119" s="49">
        <f>IF(I119=1,F119,0)</f>
        <v>0</v>
      </c>
      <c r="L119" s="49">
        <f>IF(I119=1,H119,0)</f>
        <v>0</v>
      </c>
      <c r="N119" s="49">
        <f>IF(H119&gt;F119,1,0)</f>
        <v>0</v>
      </c>
      <c r="P119" s="59">
        <f>IF(B119&lt;=$F$5,DATE(YEAR(P118),MONTH(P118)+1,DAY(P118)),0)</f>
        <v>43132</v>
      </c>
    </row>
    <row r="120" spans="1:16" ht="12.75">
      <c r="A120" s="49">
        <f>IF(A119=12,1,A119+1)</f>
        <v>3</v>
      </c>
      <c r="B120" s="49">
        <f>IF(A119=12,B119+1,B119)</f>
        <v>10</v>
      </c>
      <c r="C120" s="51">
        <f>IF(B120&lt;=$F$5,$B$4,0)</f>
        <v>95.23809523809524</v>
      </c>
      <c r="D120" s="51">
        <f>IF(B120&lt;=$F$5,(F119+C120)*$B$5/12,0)</f>
        <v>65.40760634064172</v>
      </c>
      <c r="E120" s="51">
        <f>IF(B120&lt;=$F$5,(F119+C120)*$B$6/12,0)</f>
        <v>16.35190158516043</v>
      </c>
      <c r="F120" s="51">
        <f>IF(B120&lt;=$F$5,F119+D120-E120+$B$4,0)</f>
        <v>13130.576972883826</v>
      </c>
      <c r="G120" s="51">
        <f>IF(B120&lt;=$F$5,$F$4,0)</f>
        <v>100</v>
      </c>
      <c r="H120" s="51">
        <f>IF(B120&lt;=$F$5,H119+(H119+G120)*$F$6/12+G120,0)</f>
        <v>12806.702721897707</v>
      </c>
      <c r="I120" s="49">
        <f>IF(A120&lt;12,0,IF(B120=$F$5,1,0))</f>
        <v>0</v>
      </c>
      <c r="K120" s="49">
        <f>IF(I120=1,F120,0)</f>
        <v>0</v>
      </c>
      <c r="L120" s="49">
        <f>IF(I120=1,H120,0)</f>
        <v>0</v>
      </c>
      <c r="N120" s="49">
        <f>IF(H120&gt;F120,1,0)</f>
        <v>0</v>
      </c>
      <c r="P120" s="59">
        <f>IF(B120&lt;=$F$5,DATE(YEAR(P119),MONTH(P119)+1,DAY(P119)),0)</f>
        <v>43160</v>
      </c>
    </row>
    <row r="121" spans="1:16" ht="12.75">
      <c r="A121" s="49">
        <f>IF(A120=12,1,A120+1)</f>
        <v>4</v>
      </c>
      <c r="B121" s="49">
        <f>IF(A120=12,B120+1,B120)</f>
        <v>10</v>
      </c>
      <c r="C121" s="51">
        <f>IF(B121&lt;=$F$5,$B$4,0)</f>
        <v>95.23809523809524</v>
      </c>
      <c r="D121" s="51">
        <f>IF(B121&lt;=$F$5,(F120+C121)*$B$5/12,0)</f>
        <v>66.1290753406096</v>
      </c>
      <c r="E121" s="51">
        <f>IF(B121&lt;=$F$5,(F120+C121)*$B$6/12,0)</f>
        <v>16.5322688351524</v>
      </c>
      <c r="F121" s="51">
        <f>IF(B121&lt;=$F$5,F120+D121-E121+$B$4,0)</f>
        <v>13275.41187462738</v>
      </c>
      <c r="G121" s="51">
        <f>IF(B121&lt;=$F$5,$F$4,0)</f>
        <v>100</v>
      </c>
      <c r="H121" s="51">
        <f>IF(B121&lt;=$F$5,H120+(H120+G121)*$F$6/12+G121,0)</f>
        <v>12938.969478702451</v>
      </c>
      <c r="I121" s="49">
        <f>IF(A121&lt;12,0,IF(B121=$F$5,1,0))</f>
        <v>0</v>
      </c>
      <c r="K121" s="49">
        <f>IF(I121=1,F121,0)</f>
        <v>0</v>
      </c>
      <c r="L121" s="49">
        <f>IF(I121=1,H121,0)</f>
        <v>0</v>
      </c>
      <c r="N121" s="49">
        <f>IF(H121&gt;F121,1,0)</f>
        <v>0</v>
      </c>
      <c r="P121" s="59">
        <f>IF(B121&lt;=$F$5,DATE(YEAR(P120),MONTH(P120)+1,DAY(P120)),0)</f>
        <v>43191</v>
      </c>
    </row>
    <row r="122" spans="1:16" ht="12.75">
      <c r="A122" s="49">
        <f>IF(A121=12,1,A121+1)</f>
        <v>5</v>
      </c>
      <c r="B122" s="49">
        <f>IF(A121=12,B121+1,B121)</f>
        <v>10</v>
      </c>
      <c r="C122" s="51">
        <f>IF(B122&lt;=$F$5,$B$4,0)</f>
        <v>95.23809523809524</v>
      </c>
      <c r="D122" s="51">
        <f>IF(B122&lt;=$F$5,(F121+C122)*$B$5/12,0)</f>
        <v>66.85324984932737</v>
      </c>
      <c r="E122" s="51">
        <f>IF(B122&lt;=$F$5,(F121+C122)*$B$6/12,0)</f>
        <v>16.713312462331842</v>
      </c>
      <c r="F122" s="51">
        <f>IF(B122&lt;=$F$5,F121+D122-E122+$B$4,0)</f>
        <v>13420.78990725247</v>
      </c>
      <c r="G122" s="51">
        <f>IF(B122&lt;=$F$5,$F$4,0)</f>
        <v>100</v>
      </c>
      <c r="H122" s="51">
        <f>IF(B122&lt;=$F$5,H121+(H121+G122)*$F$6/12+G122,0)</f>
        <v>13071.566902399207</v>
      </c>
      <c r="I122" s="49">
        <f>IF(A122&lt;12,0,IF(B122=$F$5,1,0))</f>
        <v>0</v>
      </c>
      <c r="K122" s="49">
        <f>IF(I122=1,F122,0)</f>
        <v>0</v>
      </c>
      <c r="L122" s="49">
        <f>IF(I122=1,H122,0)</f>
        <v>0</v>
      </c>
      <c r="N122" s="49">
        <f>IF(H122&gt;F122,1,0)</f>
        <v>0</v>
      </c>
      <c r="P122" s="59">
        <f>IF(B122&lt;=$F$5,DATE(YEAR(P121),MONTH(P121)+1,DAY(P121)),0)</f>
        <v>43221</v>
      </c>
    </row>
    <row r="123" spans="1:16" ht="12.75">
      <c r="A123" s="49">
        <f>IF(A122=12,1,A122+1)</f>
        <v>6</v>
      </c>
      <c r="B123" s="49">
        <f>IF(A122=12,B122+1,B122)</f>
        <v>10</v>
      </c>
      <c r="C123" s="51">
        <f>IF(B123&lt;=$F$5,$B$4,0)</f>
        <v>95.23809523809524</v>
      </c>
      <c r="D123" s="51">
        <f>IF(B123&lt;=$F$5,(F122+C123)*$B$5/12,0)</f>
        <v>67.58014001245283</v>
      </c>
      <c r="E123" s="51">
        <f>IF(B123&lt;=$F$5,(F122+C123)*$B$6/12,0)</f>
        <v>16.895035003113207</v>
      </c>
      <c r="F123" s="51">
        <f>IF(B123&lt;=$F$5,F122+D123-E123+$B$4,0)</f>
        <v>13566.713107499905</v>
      </c>
      <c r="G123" s="51">
        <f>IF(B123&lt;=$F$5,$F$4,0)</f>
        <v>100</v>
      </c>
      <c r="H123" s="51">
        <f>IF(B123&lt;=$F$5,H122+(H122+G123)*$F$6/12+G123,0)</f>
        <v>13204.495819655205</v>
      </c>
      <c r="I123" s="49">
        <f>IF(A123&lt;12,0,IF(B123=$F$5,1,0))</f>
        <v>0</v>
      </c>
      <c r="K123" s="49">
        <f>IF(I123=1,F123,0)</f>
        <v>0</v>
      </c>
      <c r="L123" s="49">
        <f>IF(I123=1,H123,0)</f>
        <v>0</v>
      </c>
      <c r="N123" s="49">
        <f>IF(H123&gt;F123,1,0)</f>
        <v>0</v>
      </c>
      <c r="P123" s="59">
        <f>IF(B123&lt;=$F$5,DATE(YEAR(P122),MONTH(P122)+1,DAY(P122)),0)</f>
        <v>43252</v>
      </c>
    </row>
    <row r="124" spans="1:16" ht="12.75">
      <c r="A124" s="49">
        <f>IF(A123=12,1,A123+1)</f>
        <v>7</v>
      </c>
      <c r="B124" s="49">
        <f>IF(A123=12,B123+1,B123)</f>
        <v>10</v>
      </c>
      <c r="C124" s="51">
        <f>IF(B124&lt;=$F$5,$B$4,0)</f>
        <v>95.23809523809524</v>
      </c>
      <c r="D124" s="51">
        <f>IF(B124&lt;=$F$5,(F123+C124)*$B$5/12,0)</f>
        <v>68.30975601369</v>
      </c>
      <c r="E124" s="51">
        <f>IF(B124&lt;=$F$5,(F123+C124)*$B$6/12,0)</f>
        <v>17.0774390034225</v>
      </c>
      <c r="F124" s="51">
        <f>IF(B124&lt;=$F$5,F123+D124-E124+$B$4,0)</f>
        <v>13713.183519748269</v>
      </c>
      <c r="G124" s="51">
        <f>IF(B124&lt;=$F$5,$F$4,0)</f>
        <v>100</v>
      </c>
      <c r="H124" s="51">
        <f>IF(B124&lt;=$F$5,H123+(H123+G124)*$F$6/12+G124,0)</f>
        <v>13337.757059204343</v>
      </c>
      <c r="I124" s="49">
        <f>IF(A124&lt;12,0,IF(B124=$F$5,1,0))</f>
        <v>0</v>
      </c>
      <c r="K124" s="49">
        <f>IF(I124=1,F124,0)</f>
        <v>0</v>
      </c>
      <c r="L124" s="49">
        <f>IF(I124=1,H124,0)</f>
        <v>0</v>
      </c>
      <c r="N124" s="49">
        <f>IF(H124&gt;F124,1,0)</f>
        <v>0</v>
      </c>
      <c r="P124" s="59">
        <f>IF(B124&lt;=$F$5,DATE(YEAR(P123),MONTH(P123)+1,DAY(P123)),0)</f>
        <v>43282</v>
      </c>
    </row>
    <row r="125" spans="1:16" ht="12.75">
      <c r="A125" s="49">
        <f>IF(A124=12,1,A124+1)</f>
        <v>8</v>
      </c>
      <c r="B125" s="49">
        <f>IF(A124=12,B124+1,B124)</f>
        <v>10</v>
      </c>
      <c r="C125" s="51">
        <f>IF(B125&lt;=$F$5,$B$4,0)</f>
        <v>95.23809523809524</v>
      </c>
      <c r="D125" s="51">
        <f>IF(B125&lt;=$F$5,(F124+C125)*$B$5/12,0)</f>
        <v>69.04210807493182</v>
      </c>
      <c r="E125" s="51">
        <f>IF(B125&lt;=$F$5,(F124+C125)*$B$6/12,0)</f>
        <v>17.260527018732954</v>
      </c>
      <c r="F125" s="51">
        <f>IF(B125&lt;=$F$5,F124+D125-E125+$B$4,0)</f>
        <v>13860.203196042563</v>
      </c>
      <c r="G125" s="51">
        <f>IF(B125&lt;=$F$5,$F$4,0)</f>
        <v>100</v>
      </c>
      <c r="H125" s="51">
        <f>IF(B125&lt;=$F$5,H124+(H124+G125)*$F$6/12+G125,0)</f>
        <v>13471.351451852353</v>
      </c>
      <c r="I125" s="49">
        <f>IF(A125&lt;12,0,IF(B125=$F$5,1,0))</f>
        <v>0</v>
      </c>
      <c r="K125" s="49">
        <f>IF(I125=1,F125,0)</f>
        <v>0</v>
      </c>
      <c r="L125" s="49">
        <f>IF(I125=1,H125,0)</f>
        <v>0</v>
      </c>
      <c r="N125" s="49">
        <f>IF(H125&gt;F125,1,0)</f>
        <v>0</v>
      </c>
      <c r="P125" s="59">
        <f>IF(B125&lt;=$F$5,DATE(YEAR(P124),MONTH(P124)+1,DAY(P124)),0)</f>
        <v>43313</v>
      </c>
    </row>
    <row r="126" spans="1:16" ht="12.75">
      <c r="A126" s="49">
        <f>IF(A125=12,1,A125+1)</f>
        <v>9</v>
      </c>
      <c r="B126" s="49">
        <f>IF(A125=12,B125+1,B125)</f>
        <v>10</v>
      </c>
      <c r="C126" s="51">
        <f>IF(B126&lt;=$F$5,$B$4,0)</f>
        <v>95.23809523809524</v>
      </c>
      <c r="D126" s="51">
        <f>IF(B126&lt;=$F$5,(F125+C126)*$B$5/12,0)</f>
        <v>69.77720645640329</v>
      </c>
      <c r="E126" s="51">
        <f>IF(B126&lt;=$F$5,(F125+C126)*$B$6/12,0)</f>
        <v>17.444301614100823</v>
      </c>
      <c r="F126" s="51">
        <f>IF(B126&lt;=$F$5,F125+D126-E126+$B$4,0)</f>
        <v>14007.77419612296</v>
      </c>
      <c r="G126" s="51">
        <f>IF(B126&lt;=$F$5,$F$4,0)</f>
        <v>100</v>
      </c>
      <c r="H126" s="51">
        <f>IF(B126&lt;=$F$5,H125+(H125+G126)*$F$6/12+G126,0)</f>
        <v>13605.279830481984</v>
      </c>
      <c r="I126" s="49">
        <f>IF(A126&lt;12,0,IF(B126=$F$5,1,0))</f>
        <v>0</v>
      </c>
      <c r="K126" s="49">
        <f>IF(I126=1,F126,0)</f>
        <v>0</v>
      </c>
      <c r="L126" s="49">
        <f>IF(I126=1,H126,0)</f>
        <v>0</v>
      </c>
      <c r="N126" s="49">
        <f>IF(H126&gt;F126,1,0)</f>
        <v>0</v>
      </c>
      <c r="P126" s="59">
        <f>IF(B126&lt;=$F$5,DATE(YEAR(P125),MONTH(P125)+1,DAY(P125)),0)</f>
        <v>43344</v>
      </c>
    </row>
    <row r="127" spans="1:16" ht="12.75">
      <c r="A127" s="49">
        <f>IF(A126=12,1,A126+1)</f>
        <v>10</v>
      </c>
      <c r="B127" s="49">
        <f>IF(A126=12,B126+1,B126)</f>
        <v>10</v>
      </c>
      <c r="C127" s="51">
        <f>IF(B127&lt;=$F$5,$B$4,0)</f>
        <v>95.23809523809524</v>
      </c>
      <c r="D127" s="51">
        <f>IF(B127&lt;=$F$5,(F126+C127)*$B$5/12,0)</f>
        <v>70.51506145680527</v>
      </c>
      <c r="E127" s="51">
        <f>IF(B127&lt;=$F$5,(F126+C127)*$B$6/12,0)</f>
        <v>17.628765364201318</v>
      </c>
      <c r="F127" s="51">
        <f>IF(B127&lt;=$F$5,F126+D127-E127+$B$4,0)</f>
        <v>14155.89858745366</v>
      </c>
      <c r="G127" s="51">
        <f>IF(B127&lt;=$F$5,$F$4,0)</f>
        <v>100</v>
      </c>
      <c r="H127" s="51">
        <f>IF(B127&lt;=$F$5,H126+(H126+G127)*$F$6/12+G127,0)</f>
        <v>13739.54303005819</v>
      </c>
      <c r="I127" s="49">
        <f>IF(A127&lt;12,0,IF(B127=$F$5,1,0))</f>
        <v>0</v>
      </c>
      <c r="K127" s="49">
        <f>IF(I127=1,F127,0)</f>
        <v>0</v>
      </c>
      <c r="L127" s="49">
        <f>IF(I127=1,H127,0)</f>
        <v>0</v>
      </c>
      <c r="N127" s="49">
        <f>IF(H127&gt;F127,1,0)</f>
        <v>0</v>
      </c>
      <c r="P127" s="59">
        <f>IF(B127&lt;=$F$5,DATE(YEAR(P126),MONTH(P126)+1,DAY(P126)),0)</f>
        <v>43374</v>
      </c>
    </row>
    <row r="128" spans="1:16" ht="12.75">
      <c r="A128" s="49">
        <f>IF(A127=12,1,A127+1)</f>
        <v>11</v>
      </c>
      <c r="B128" s="49">
        <f>IF(A127=12,B127+1,B127)</f>
        <v>10</v>
      </c>
      <c r="C128" s="51">
        <f>IF(B128&lt;=$F$5,$B$4,0)</f>
        <v>95.23809523809524</v>
      </c>
      <c r="D128" s="51">
        <f>IF(B128&lt;=$F$5,(F127+C128)*$B$5/12,0)</f>
        <v>71.25568341345877</v>
      </c>
      <c r="E128" s="51">
        <f>IF(B128&lt;=$F$5,(F127+C128)*$B$6/12,0)</f>
        <v>17.813920853364692</v>
      </c>
      <c r="F128" s="51">
        <f>IF(B128&lt;=$F$5,F127+D128-E128+$B$4,0)</f>
        <v>14304.57844525185</v>
      </c>
      <c r="G128" s="51">
        <f>IF(B128&lt;=$F$5,$F$4,0)</f>
        <v>100</v>
      </c>
      <c r="H128" s="51">
        <f>IF(B128&lt;=$F$5,H127+(H127+G128)*$F$6/12+G128,0)</f>
        <v>13874.141887633336</v>
      </c>
      <c r="I128" s="49">
        <f>IF(A128&lt;12,0,IF(B128=$F$5,1,0))</f>
        <v>0</v>
      </c>
      <c r="K128" s="49">
        <f>IF(I128=1,F128,0)</f>
        <v>0</v>
      </c>
      <c r="L128" s="49">
        <f>IF(I128=1,H128,0)</f>
        <v>0</v>
      </c>
      <c r="N128" s="49">
        <f>IF(H128&gt;F128,1,0)</f>
        <v>0</v>
      </c>
      <c r="P128" s="59">
        <f>IF(B128&lt;=$F$5,DATE(YEAR(P127),MONTH(P127)+1,DAY(P127)),0)</f>
        <v>43405</v>
      </c>
    </row>
    <row r="129" spans="1:16" ht="12.75">
      <c r="A129" s="49">
        <f>IF(A128=12,1,A128+1)</f>
        <v>12</v>
      </c>
      <c r="B129" s="49">
        <f>IF(A128=12,B128+1,B128)</f>
        <v>10</v>
      </c>
      <c r="C129" s="51">
        <f>IF(B129&lt;=$F$5,$B$4,0)</f>
        <v>95.23809523809524</v>
      </c>
      <c r="D129" s="51">
        <f>IF(B129&lt;=$F$5,(F128+C129)*$B$5/12,0)</f>
        <v>71.99908270244971</v>
      </c>
      <c r="E129" s="51">
        <f>IF(B129&lt;=$F$5,(F128+C129)*$B$6/12,0)</f>
        <v>17.999770675612428</v>
      </c>
      <c r="F129" s="51">
        <f>IF(B129&lt;=$F$5,F128+D129-E129+$B$4,0)</f>
        <v>14453.815852516782</v>
      </c>
      <c r="G129" s="51">
        <f>IF(B129&lt;=$F$5,$F$4,0)</f>
        <v>100</v>
      </c>
      <c r="H129" s="51">
        <f>IF(B129&lt;=$F$5,H128+(H128+G129)*$F$6/12+G129,0)</f>
        <v>14009.07724235242</v>
      </c>
      <c r="I129" s="49">
        <f>IF(A129&lt;12,0,IF(B129=$F$5,1,0))</f>
        <v>1</v>
      </c>
      <c r="K129" s="51">
        <f>IF(I129=1,F129,0)</f>
        <v>14453.815852516782</v>
      </c>
      <c r="L129" s="51">
        <f>IF(I129=1,H129,0)</f>
        <v>14009.07724235242</v>
      </c>
      <c r="N129" s="49">
        <f>IF(H129&gt;F129,1,0)</f>
        <v>0</v>
      </c>
      <c r="P129" s="59">
        <f>IF(B129&lt;=$F$5,DATE(YEAR(P128),MONTH(P128)+1,DAY(P128)),0)</f>
        <v>43435</v>
      </c>
    </row>
    <row r="130" spans="1:16" ht="12.75">
      <c r="A130" s="49">
        <f>IF(A129=12,1,A129+1)</f>
        <v>1</v>
      </c>
      <c r="B130" s="49">
        <f>IF(A129=12,B129+1,B129)</f>
        <v>11</v>
      </c>
      <c r="C130" s="49">
        <f>IF(B130&lt;=$F$5,$B$4,0)</f>
        <v>0</v>
      </c>
      <c r="D130" s="49">
        <f>IF(B130&lt;=$F$5,(F129+C130)*$B$5/12,0)</f>
        <v>0</v>
      </c>
      <c r="E130" s="49">
        <f>IF(B130&lt;=$F$5,(F129+C130)*$B$6/12,0)</f>
        <v>0</v>
      </c>
      <c r="F130" s="49">
        <f>IF(B130&lt;=$F$5,F129+D130-E130+$B$4,0)</f>
        <v>0</v>
      </c>
      <c r="G130" s="49">
        <f>IF(B130&lt;=$F$5,$F$4,0)</f>
        <v>0</v>
      </c>
      <c r="H130" s="49">
        <f>IF(B130&lt;=$F$5,H129+(H129+G130)*$F$6/12+G130,0)</f>
        <v>0</v>
      </c>
      <c r="I130" s="49">
        <f>IF(A130&lt;12,0,IF(B130=$F$5,1,0))</f>
        <v>0</v>
      </c>
      <c r="K130" s="49">
        <f>IF(I130=1,F130,0)</f>
        <v>0</v>
      </c>
      <c r="L130" s="49">
        <f>IF(I130=1,H130,0)</f>
        <v>0</v>
      </c>
      <c r="N130" s="49">
        <f>IF(H130&gt;F130,1,0)</f>
        <v>0</v>
      </c>
      <c r="P130" s="49">
        <f>IF(B130&lt;=$F$5,DATE(YEAR(P129),MONTH(P129)+1,DAY(P129)),0)</f>
        <v>0</v>
      </c>
    </row>
    <row r="131" spans="1:16" ht="12.75">
      <c r="A131" s="49">
        <f>IF(A130=12,1,A130+1)</f>
        <v>2</v>
      </c>
      <c r="B131" s="49">
        <f>IF(A130=12,B130+1,B130)</f>
        <v>11</v>
      </c>
      <c r="C131" s="49">
        <f>IF(B131&lt;=$F$5,$B$4,0)</f>
        <v>0</v>
      </c>
      <c r="D131" s="49">
        <f>IF(B131&lt;=$F$5,(F130+C131)*$B$5/12,0)</f>
        <v>0</v>
      </c>
      <c r="E131" s="49">
        <f>IF(B131&lt;=$F$5,(F130+C131)*$B$6/12,0)</f>
        <v>0</v>
      </c>
      <c r="F131" s="49">
        <f>IF(B131&lt;=$F$5,F130+D131-E131+$B$4,0)</f>
        <v>0</v>
      </c>
      <c r="G131" s="49">
        <f>IF(B131&lt;=$F$5,$F$4,0)</f>
        <v>0</v>
      </c>
      <c r="H131" s="49">
        <f>IF(B131&lt;=$F$5,H130+(H130+G131)*$F$6/12+G131,0)</f>
        <v>0</v>
      </c>
      <c r="I131" s="49">
        <f>IF(A131&lt;12,0,IF(B131=$F$5,1,0))</f>
        <v>0</v>
      </c>
      <c r="K131" s="49">
        <f>IF(I131=1,F131,0)</f>
        <v>0</v>
      </c>
      <c r="L131" s="49">
        <f>IF(I131=1,H131,0)</f>
        <v>0</v>
      </c>
      <c r="N131" s="49">
        <f>IF(H131&gt;F131,1,0)</f>
        <v>0</v>
      </c>
      <c r="P131" s="49">
        <f>IF(B131&lt;=$F$5,DATE(YEAR(P130),MONTH(P130)+1,DAY(P130)),0)</f>
        <v>0</v>
      </c>
    </row>
    <row r="132" spans="1:16" ht="12.75">
      <c r="A132" s="49">
        <f>IF(A131=12,1,A131+1)</f>
        <v>3</v>
      </c>
      <c r="B132" s="49">
        <f>IF(A131=12,B131+1,B131)</f>
        <v>11</v>
      </c>
      <c r="C132" s="49">
        <f>IF(B132&lt;=$F$5,$B$4,0)</f>
        <v>0</v>
      </c>
      <c r="D132" s="49">
        <f>IF(B132&lt;=$F$5,(F131+C132)*$B$5/12,0)</f>
        <v>0</v>
      </c>
      <c r="E132" s="49">
        <f>IF(B132&lt;=$F$5,(F131+C132)*$B$6/12,0)</f>
        <v>0</v>
      </c>
      <c r="F132" s="49">
        <f>IF(B132&lt;=$F$5,F131+D132-E132+$B$4,0)</f>
        <v>0</v>
      </c>
      <c r="G132" s="49">
        <f>IF(B132&lt;=$F$5,$F$4,0)</f>
        <v>0</v>
      </c>
      <c r="H132" s="49">
        <f>IF(B132&lt;=$F$5,H131+(H131+G132)*$F$6/12+G132,0)</f>
        <v>0</v>
      </c>
      <c r="I132" s="49">
        <f>IF(A132&lt;12,0,IF(B132=$F$5,1,0))</f>
        <v>0</v>
      </c>
      <c r="K132" s="49">
        <f>IF(I132=1,F132,0)</f>
        <v>0</v>
      </c>
      <c r="L132" s="49">
        <f>IF(I132=1,H132,0)</f>
        <v>0</v>
      </c>
      <c r="N132" s="49">
        <f>IF(H132&gt;F132,1,0)</f>
        <v>0</v>
      </c>
      <c r="P132" s="49">
        <f>IF(B132&lt;=$F$5,DATE(YEAR(P131),MONTH(P131)+1,DAY(P131)),0)</f>
        <v>0</v>
      </c>
    </row>
    <row r="133" spans="1:16" ht="12.75">
      <c r="A133" s="49">
        <f>IF(A132=12,1,A132+1)</f>
        <v>4</v>
      </c>
      <c r="B133" s="49">
        <f>IF(A132=12,B132+1,B132)</f>
        <v>11</v>
      </c>
      <c r="C133" s="49">
        <f>IF(B133&lt;=$F$5,$B$4,0)</f>
        <v>0</v>
      </c>
      <c r="D133" s="49">
        <f>IF(B133&lt;=$F$5,(F132+C133)*$B$5/12,0)</f>
        <v>0</v>
      </c>
      <c r="E133" s="49">
        <f>IF(B133&lt;=$F$5,(F132+C133)*$B$6/12,0)</f>
        <v>0</v>
      </c>
      <c r="F133" s="49">
        <f>IF(B133&lt;=$F$5,F132+D133-E133+$B$4,0)</f>
        <v>0</v>
      </c>
      <c r="G133" s="49">
        <f>IF(B133&lt;=$F$5,$F$4,0)</f>
        <v>0</v>
      </c>
      <c r="H133" s="49">
        <f>IF(B133&lt;=$F$5,H132+(H132+G133)*$F$6/12+G133,0)</f>
        <v>0</v>
      </c>
      <c r="I133" s="49">
        <f>IF(A133&lt;12,0,IF(B133=$F$5,1,0))</f>
        <v>0</v>
      </c>
      <c r="K133" s="49">
        <f>IF(I133=1,F133,0)</f>
        <v>0</v>
      </c>
      <c r="L133" s="49">
        <f>IF(I133=1,H133,0)</f>
        <v>0</v>
      </c>
      <c r="N133" s="49">
        <f>IF(H133&gt;F133,1,0)</f>
        <v>0</v>
      </c>
      <c r="P133" s="49">
        <f>IF(B133&lt;=$F$5,DATE(YEAR(P132),MONTH(P132)+1,DAY(P132)),0)</f>
        <v>0</v>
      </c>
    </row>
    <row r="134" spans="1:16" ht="12.75">
      <c r="A134" s="49">
        <f>IF(A133=12,1,A133+1)</f>
        <v>5</v>
      </c>
      <c r="B134" s="49">
        <f>IF(A133=12,B133+1,B133)</f>
        <v>11</v>
      </c>
      <c r="C134" s="49">
        <f>IF(B134&lt;=$F$5,$B$4,0)</f>
        <v>0</v>
      </c>
      <c r="D134" s="49">
        <f>IF(B134&lt;=$F$5,(F133+C134)*$B$5/12,0)</f>
        <v>0</v>
      </c>
      <c r="E134" s="49">
        <f>IF(B134&lt;=$F$5,(F133+C134)*$B$6/12,0)</f>
        <v>0</v>
      </c>
      <c r="F134" s="49">
        <f>IF(B134&lt;=$F$5,F133+D134-E134+$B$4,0)</f>
        <v>0</v>
      </c>
      <c r="G134" s="49">
        <f>IF(B134&lt;=$F$5,$F$4,0)</f>
        <v>0</v>
      </c>
      <c r="H134" s="49">
        <f>IF(B134&lt;=$F$5,H133+(H133+G134)*$F$6/12+G134,0)</f>
        <v>0</v>
      </c>
      <c r="I134" s="49">
        <f>IF(A134&lt;12,0,IF(B134=$F$5,1,0))</f>
        <v>0</v>
      </c>
      <c r="K134" s="49">
        <f>IF(I134=1,F134,0)</f>
        <v>0</v>
      </c>
      <c r="L134" s="49">
        <f>IF(I134=1,H134,0)</f>
        <v>0</v>
      </c>
      <c r="N134" s="49">
        <f>IF(H134&gt;F134,1,0)</f>
        <v>0</v>
      </c>
      <c r="P134" s="49">
        <f>IF(B134&lt;=$F$5,DATE(YEAR(P133),MONTH(P133)+1,DAY(P133)),0)</f>
        <v>0</v>
      </c>
    </row>
    <row r="135" spans="1:16" ht="12.75">
      <c r="A135" s="49">
        <f>IF(A134=12,1,A134+1)</f>
        <v>6</v>
      </c>
      <c r="B135" s="49">
        <f>IF(A134=12,B134+1,B134)</f>
        <v>11</v>
      </c>
      <c r="C135" s="49">
        <f>IF(B135&lt;=$F$5,$B$4,0)</f>
        <v>0</v>
      </c>
      <c r="D135" s="49">
        <f>IF(B135&lt;=$F$5,(F134+C135)*$B$5/12,0)</f>
        <v>0</v>
      </c>
      <c r="E135" s="49">
        <f>IF(B135&lt;=$F$5,(F134+C135)*$B$6/12,0)</f>
        <v>0</v>
      </c>
      <c r="F135" s="49">
        <f>IF(B135&lt;=$F$5,F134+D135-E135+$B$4,0)</f>
        <v>0</v>
      </c>
      <c r="G135" s="49">
        <f>IF(B135&lt;=$F$5,$F$4,0)</f>
        <v>0</v>
      </c>
      <c r="H135" s="49">
        <f>IF(B135&lt;=$F$5,H134+(H134+G135)*$F$6/12+G135,0)</f>
        <v>0</v>
      </c>
      <c r="I135" s="49">
        <f>IF(A135&lt;12,0,IF(B135=$F$5,1,0))</f>
        <v>0</v>
      </c>
      <c r="K135" s="49">
        <f>IF(I135=1,F135,0)</f>
        <v>0</v>
      </c>
      <c r="L135" s="49">
        <f>IF(I135=1,H135,0)</f>
        <v>0</v>
      </c>
      <c r="N135" s="49">
        <f>IF(H135&gt;F135,1,0)</f>
        <v>0</v>
      </c>
      <c r="P135" s="49">
        <f>IF(B135&lt;=$F$5,DATE(YEAR(P134),MONTH(P134)+1,DAY(P134)),0)</f>
        <v>0</v>
      </c>
    </row>
    <row r="136" spans="1:16" ht="12.75">
      <c r="A136" s="49">
        <f>IF(A135=12,1,A135+1)</f>
        <v>7</v>
      </c>
      <c r="B136" s="49">
        <f>IF(A135=12,B135+1,B135)</f>
        <v>11</v>
      </c>
      <c r="C136" s="49">
        <f>IF(B136&lt;=$F$5,$B$4,0)</f>
        <v>0</v>
      </c>
      <c r="D136" s="49">
        <f>IF(B136&lt;=$F$5,(F135+C136)*$B$5/12,0)</f>
        <v>0</v>
      </c>
      <c r="E136" s="49">
        <f>IF(B136&lt;=$F$5,(F135+C136)*$B$6/12,0)</f>
        <v>0</v>
      </c>
      <c r="F136" s="49">
        <f>IF(B136&lt;=$F$5,F135+D136-E136+$B$4,0)</f>
        <v>0</v>
      </c>
      <c r="G136" s="49">
        <f>IF(B136&lt;=$F$5,$F$4,0)</f>
        <v>0</v>
      </c>
      <c r="H136" s="49">
        <f>IF(B136&lt;=$F$5,H135+(H135+G136)*$F$6/12+G136,0)</f>
        <v>0</v>
      </c>
      <c r="I136" s="49">
        <f>IF(A136&lt;12,0,IF(B136=$F$5,1,0))</f>
        <v>0</v>
      </c>
      <c r="K136" s="49">
        <f>IF(I136=1,F136,0)</f>
        <v>0</v>
      </c>
      <c r="L136" s="49">
        <f>IF(I136=1,H136,0)</f>
        <v>0</v>
      </c>
      <c r="N136" s="49">
        <f>IF(H136&gt;F136,1,0)</f>
        <v>0</v>
      </c>
      <c r="P136" s="49">
        <f>IF(B136&lt;=$F$5,DATE(YEAR(P135),MONTH(P135)+1,DAY(P135)),0)</f>
        <v>0</v>
      </c>
    </row>
    <row r="137" spans="1:16" ht="12.75">
      <c r="A137" s="49">
        <f>IF(A136=12,1,A136+1)</f>
        <v>8</v>
      </c>
      <c r="B137" s="49">
        <f>IF(A136=12,B136+1,B136)</f>
        <v>11</v>
      </c>
      <c r="C137" s="49">
        <f>IF(B137&lt;=$F$5,$B$4,0)</f>
        <v>0</v>
      </c>
      <c r="D137" s="49">
        <f>IF(B137&lt;=$F$5,(F136+C137)*$B$5/12,0)</f>
        <v>0</v>
      </c>
      <c r="E137" s="49">
        <f>IF(B137&lt;=$F$5,(F136+C137)*$B$6/12,0)</f>
        <v>0</v>
      </c>
      <c r="F137" s="49">
        <f>IF(B137&lt;=$F$5,F136+D137-E137+$B$4,0)</f>
        <v>0</v>
      </c>
      <c r="G137" s="49">
        <f>IF(B137&lt;=$F$5,$F$4,0)</f>
        <v>0</v>
      </c>
      <c r="H137" s="49">
        <f>IF(B137&lt;=$F$5,H136+(H136+G137)*$F$6/12+G137,0)</f>
        <v>0</v>
      </c>
      <c r="I137" s="49">
        <f>IF(A137&lt;12,0,IF(B137=$F$5,1,0))</f>
        <v>0</v>
      </c>
      <c r="K137" s="49">
        <f>IF(I137=1,F137,0)</f>
        <v>0</v>
      </c>
      <c r="L137" s="49">
        <f>IF(I137=1,H137,0)</f>
        <v>0</v>
      </c>
      <c r="N137" s="49">
        <f>IF(H137&gt;F137,1,0)</f>
        <v>0</v>
      </c>
      <c r="P137" s="49">
        <f>IF(B137&lt;=$F$5,DATE(YEAR(P136),MONTH(P136)+1,DAY(P136)),0)</f>
        <v>0</v>
      </c>
    </row>
    <row r="138" spans="1:16" ht="12.75">
      <c r="A138" s="49">
        <f>IF(A137=12,1,A137+1)</f>
        <v>9</v>
      </c>
      <c r="B138" s="49">
        <f>IF(A137=12,B137+1,B137)</f>
        <v>11</v>
      </c>
      <c r="C138" s="49">
        <f>IF(B138&lt;=$F$5,$B$4,0)</f>
        <v>0</v>
      </c>
      <c r="D138" s="49">
        <f>IF(B138&lt;=$F$5,(F137+C138)*$B$5/12,0)</f>
        <v>0</v>
      </c>
      <c r="E138" s="49">
        <f>IF(B138&lt;=$F$5,(F137+C138)*$B$6/12,0)</f>
        <v>0</v>
      </c>
      <c r="F138" s="49">
        <f>IF(B138&lt;=$F$5,F137+D138-E138+$B$4,0)</f>
        <v>0</v>
      </c>
      <c r="G138" s="49">
        <f>IF(B138&lt;=$F$5,$F$4,0)</f>
        <v>0</v>
      </c>
      <c r="H138" s="49">
        <f>IF(B138&lt;=$F$5,H137+(H137+G138)*$F$6/12+G138,0)</f>
        <v>0</v>
      </c>
      <c r="I138" s="49">
        <f>IF(A138&lt;12,0,IF(B138=$F$5,1,0))</f>
        <v>0</v>
      </c>
      <c r="K138" s="49">
        <f>IF(I138=1,F138,0)</f>
        <v>0</v>
      </c>
      <c r="L138" s="49">
        <f>IF(I138=1,H138,0)</f>
        <v>0</v>
      </c>
      <c r="N138" s="49">
        <f>IF(H138&gt;F138,1,0)</f>
        <v>0</v>
      </c>
      <c r="P138" s="49">
        <f>IF(B138&lt;=$F$5,DATE(YEAR(P137),MONTH(P137)+1,DAY(P137)),0)</f>
        <v>0</v>
      </c>
    </row>
    <row r="139" spans="1:16" ht="12.75">
      <c r="A139" s="49">
        <f>IF(A138=12,1,A138+1)</f>
        <v>10</v>
      </c>
      <c r="B139" s="49">
        <f>IF(A138=12,B138+1,B138)</f>
        <v>11</v>
      </c>
      <c r="C139" s="49">
        <f>IF(B139&lt;=$F$5,$B$4,0)</f>
        <v>0</v>
      </c>
      <c r="D139" s="49">
        <f>IF(B139&lt;=$F$5,(F138+C139)*$B$5/12,0)</f>
        <v>0</v>
      </c>
      <c r="E139" s="49">
        <f>IF(B139&lt;=$F$5,(F138+C139)*$B$6/12,0)</f>
        <v>0</v>
      </c>
      <c r="F139" s="49">
        <f>IF(B139&lt;=$F$5,F138+D139-E139+$B$4,0)</f>
        <v>0</v>
      </c>
      <c r="G139" s="49">
        <f>IF(B139&lt;=$F$5,$F$4,0)</f>
        <v>0</v>
      </c>
      <c r="H139" s="49">
        <f>IF(B139&lt;=$F$5,H138+(H138+G139)*$F$6/12+G139,0)</f>
        <v>0</v>
      </c>
      <c r="I139" s="49">
        <f>IF(A139&lt;12,0,IF(B139=$F$5,1,0))</f>
        <v>0</v>
      </c>
      <c r="K139" s="49">
        <f>IF(I139=1,F139,0)</f>
        <v>0</v>
      </c>
      <c r="L139" s="49">
        <f>IF(I139=1,H139,0)</f>
        <v>0</v>
      </c>
      <c r="N139" s="49">
        <f>IF(H139&gt;F139,1,0)</f>
        <v>0</v>
      </c>
      <c r="P139" s="49">
        <f>IF(B139&lt;=$F$5,DATE(YEAR(P138),MONTH(P138)+1,DAY(P138)),0)</f>
        <v>0</v>
      </c>
    </row>
    <row r="140" spans="1:16" ht="12.75">
      <c r="A140" s="49">
        <f>IF(A139=12,1,A139+1)</f>
        <v>11</v>
      </c>
      <c r="B140" s="49">
        <f>IF(A139=12,B139+1,B139)</f>
        <v>11</v>
      </c>
      <c r="C140" s="49">
        <f>IF(B140&lt;=$F$5,$B$4,0)</f>
        <v>0</v>
      </c>
      <c r="D140" s="49">
        <f>IF(B140&lt;=$F$5,(F139+C140)*$B$5/12,0)</f>
        <v>0</v>
      </c>
      <c r="E140" s="49">
        <f>IF(B140&lt;=$F$5,(F139+C140)*$B$6/12,0)</f>
        <v>0</v>
      </c>
      <c r="F140" s="49">
        <f>IF(B140&lt;=$F$5,F139+D140-E140+$B$4,0)</f>
        <v>0</v>
      </c>
      <c r="G140" s="49">
        <f>IF(B140&lt;=$F$5,$F$4,0)</f>
        <v>0</v>
      </c>
      <c r="H140" s="49">
        <f>IF(B140&lt;=$F$5,H139+(H139+G140)*$F$6/12+G140,0)</f>
        <v>0</v>
      </c>
      <c r="I140" s="49">
        <f>IF(A140&lt;12,0,IF(B140=$F$5,1,0))</f>
        <v>0</v>
      </c>
      <c r="K140" s="49">
        <f>IF(I140=1,F140,0)</f>
        <v>0</v>
      </c>
      <c r="L140" s="49">
        <f>IF(I140=1,H140,0)</f>
        <v>0</v>
      </c>
      <c r="N140" s="49">
        <f>IF(H140&gt;F140,1,0)</f>
        <v>0</v>
      </c>
      <c r="P140" s="49">
        <f>IF(B140&lt;=$F$5,DATE(YEAR(P139),MONTH(P139)+1,DAY(P139)),0)</f>
        <v>0</v>
      </c>
    </row>
    <row r="141" spans="1:16" ht="12.75">
      <c r="A141" s="49">
        <f>IF(A140=12,1,A140+1)</f>
        <v>12</v>
      </c>
      <c r="B141" s="49">
        <f>IF(A140=12,B140+1,B140)</f>
        <v>11</v>
      </c>
      <c r="C141" s="49">
        <f>IF(B141&lt;=$F$5,$B$4,0)</f>
        <v>0</v>
      </c>
      <c r="D141" s="49">
        <f>IF(B141&lt;=$F$5,(F140+C141)*$B$5/12,0)</f>
        <v>0</v>
      </c>
      <c r="E141" s="49">
        <f>IF(B141&lt;=$F$5,(F140+C141)*$B$6/12,0)</f>
        <v>0</v>
      </c>
      <c r="F141" s="49">
        <f>IF(B141&lt;=$F$5,F140+D141-E141+$B$4,0)</f>
        <v>0</v>
      </c>
      <c r="G141" s="49">
        <f>IF(B141&lt;=$F$5,$F$4,0)</f>
        <v>0</v>
      </c>
      <c r="H141" s="49">
        <f>IF(B141&lt;=$F$5,H140+(H140+G141)*$F$6/12+G141,0)</f>
        <v>0</v>
      </c>
      <c r="I141" s="49">
        <f>IF(A141&lt;12,0,IF(B141=$F$5,1,0))</f>
        <v>0</v>
      </c>
      <c r="K141" s="49">
        <f>IF(I141=1,F141,0)</f>
        <v>0</v>
      </c>
      <c r="L141" s="49">
        <f>IF(I141=1,H141,0)</f>
        <v>0</v>
      </c>
      <c r="N141" s="49">
        <f>IF(H141&gt;F141,1,0)</f>
        <v>0</v>
      </c>
      <c r="P141" s="49">
        <f>IF(B141&lt;=$F$5,DATE(YEAR(P140),MONTH(P140)+1,DAY(P140)),0)</f>
        <v>0</v>
      </c>
    </row>
    <row r="142" spans="1:16" ht="12.75">
      <c r="A142" s="49">
        <f>IF(A141=12,1,A141+1)</f>
        <v>1</v>
      </c>
      <c r="B142" s="49">
        <f>IF(A141=12,B141+1,B141)</f>
        <v>12</v>
      </c>
      <c r="C142" s="49">
        <f>IF(B142&lt;=$F$5,$B$4,0)</f>
        <v>0</v>
      </c>
      <c r="D142" s="49">
        <f>IF(B142&lt;=$F$5,(F141+C142)*$B$5/12,0)</f>
        <v>0</v>
      </c>
      <c r="E142" s="49">
        <f>IF(B142&lt;=$F$5,(F141+C142)*$B$6/12,0)</f>
        <v>0</v>
      </c>
      <c r="F142" s="49">
        <f>IF(B142&lt;=$F$5,F141+D142-E142+$B$4,0)</f>
        <v>0</v>
      </c>
      <c r="G142" s="49">
        <f>IF(B142&lt;=$F$5,$F$4,0)</f>
        <v>0</v>
      </c>
      <c r="H142" s="49">
        <f>IF(B142&lt;=$F$5,H141+(H141+G142)*$F$6/12+G142,0)</f>
        <v>0</v>
      </c>
      <c r="I142" s="49">
        <f>IF(A142&lt;12,0,IF(B142=$F$5,1,0))</f>
        <v>0</v>
      </c>
      <c r="K142" s="49">
        <f>IF(I142=1,F142,0)</f>
        <v>0</v>
      </c>
      <c r="L142" s="49">
        <f>IF(I142=1,H142,0)</f>
        <v>0</v>
      </c>
      <c r="N142" s="49">
        <f>IF(H142&gt;F142,1,0)</f>
        <v>0</v>
      </c>
      <c r="P142" s="49">
        <f>IF(B142&lt;=$F$5,DATE(YEAR(P141),MONTH(P141)+1,DAY(P141)),0)</f>
        <v>0</v>
      </c>
    </row>
    <row r="143" spans="1:16" ht="12.75">
      <c r="A143" s="49">
        <f>IF(A142=12,1,A142+1)</f>
        <v>2</v>
      </c>
      <c r="B143" s="49">
        <f>IF(A142=12,B142+1,B142)</f>
        <v>12</v>
      </c>
      <c r="C143" s="49">
        <f>IF(B143&lt;=$F$5,$B$4,0)</f>
        <v>0</v>
      </c>
      <c r="D143" s="49">
        <f>IF(B143&lt;=$F$5,(F142+C143)*$B$5/12,0)</f>
        <v>0</v>
      </c>
      <c r="E143" s="49">
        <f>IF(B143&lt;=$F$5,(F142+C143)*$B$6/12,0)</f>
        <v>0</v>
      </c>
      <c r="F143" s="49">
        <f>IF(B143&lt;=$F$5,F142+D143-E143+$B$4,0)</f>
        <v>0</v>
      </c>
      <c r="G143" s="49">
        <f>IF(B143&lt;=$F$5,$F$4,0)</f>
        <v>0</v>
      </c>
      <c r="H143" s="49">
        <f>IF(B143&lt;=$F$5,H142+(H142+G143)*$F$6/12+G143,0)</f>
        <v>0</v>
      </c>
      <c r="I143" s="49">
        <f>IF(A143&lt;12,0,IF(B143=$F$5,1,0))</f>
        <v>0</v>
      </c>
      <c r="K143" s="49">
        <f>IF(I143=1,F143,0)</f>
        <v>0</v>
      </c>
      <c r="L143" s="49">
        <f>IF(I143=1,H143,0)</f>
        <v>0</v>
      </c>
      <c r="N143" s="49">
        <f>IF(H143&gt;F143,1,0)</f>
        <v>0</v>
      </c>
      <c r="P143" s="49">
        <f>IF(B143&lt;=$F$5,DATE(YEAR(P142),MONTH(P142)+1,DAY(P142)),0)</f>
        <v>0</v>
      </c>
    </row>
    <row r="144" spans="1:16" ht="12.75">
      <c r="A144" s="49">
        <f>IF(A143=12,1,A143+1)</f>
        <v>3</v>
      </c>
      <c r="B144" s="49">
        <f>IF(A143=12,B143+1,B143)</f>
        <v>12</v>
      </c>
      <c r="C144" s="49">
        <f>IF(B144&lt;=$F$5,$B$4,0)</f>
        <v>0</v>
      </c>
      <c r="D144" s="49">
        <f>IF(B144&lt;=$F$5,(F143+C144)*$B$5/12,0)</f>
        <v>0</v>
      </c>
      <c r="E144" s="49">
        <f>IF(B144&lt;=$F$5,(F143+C144)*$B$6/12,0)</f>
        <v>0</v>
      </c>
      <c r="F144" s="49">
        <f>IF(B144&lt;=$F$5,F143+D144-E144+$B$4,0)</f>
        <v>0</v>
      </c>
      <c r="G144" s="49">
        <f>IF(B144&lt;=$F$5,$F$4,0)</f>
        <v>0</v>
      </c>
      <c r="H144" s="49">
        <f>IF(B144&lt;=$F$5,H143+(H143+G144)*$F$6/12+G144,0)</f>
        <v>0</v>
      </c>
      <c r="I144" s="49">
        <f>IF(A144&lt;12,0,IF(B144=$F$5,1,0))</f>
        <v>0</v>
      </c>
      <c r="K144" s="49">
        <f>IF(I144=1,F144,0)</f>
        <v>0</v>
      </c>
      <c r="L144" s="49">
        <f>IF(I144=1,H144,0)</f>
        <v>0</v>
      </c>
      <c r="N144" s="49">
        <f>IF(H144&gt;F144,1,0)</f>
        <v>0</v>
      </c>
      <c r="P144" s="49">
        <f>IF(B144&lt;=$F$5,DATE(YEAR(P143),MONTH(P143)+1,DAY(P143)),0)</f>
        <v>0</v>
      </c>
    </row>
    <row r="145" spans="1:16" ht="12.75">
      <c r="A145" s="49">
        <f>IF(A144=12,1,A144+1)</f>
        <v>4</v>
      </c>
      <c r="B145" s="49">
        <f>IF(A144=12,B144+1,B144)</f>
        <v>12</v>
      </c>
      <c r="C145" s="49">
        <f>IF(B145&lt;=$F$5,$B$4,0)</f>
        <v>0</v>
      </c>
      <c r="D145" s="49">
        <f>IF(B145&lt;=$F$5,(F144+C145)*$B$5/12,0)</f>
        <v>0</v>
      </c>
      <c r="E145" s="49">
        <f>IF(B145&lt;=$F$5,(F144+C145)*$B$6/12,0)</f>
        <v>0</v>
      </c>
      <c r="F145" s="49">
        <f>IF(B145&lt;=$F$5,F144+D145-E145+$B$4,0)</f>
        <v>0</v>
      </c>
      <c r="G145" s="49">
        <f>IF(B145&lt;=$F$5,$F$4,0)</f>
        <v>0</v>
      </c>
      <c r="H145" s="49">
        <f>IF(B145&lt;=$F$5,H144+(H144+G145)*$F$6/12+G145,0)</f>
        <v>0</v>
      </c>
      <c r="I145" s="49">
        <f>IF(A145&lt;12,0,IF(B145=$F$5,1,0))</f>
        <v>0</v>
      </c>
      <c r="K145" s="49">
        <f>IF(I145=1,F145,0)</f>
        <v>0</v>
      </c>
      <c r="L145" s="49">
        <f>IF(I145=1,H145,0)</f>
        <v>0</v>
      </c>
      <c r="N145" s="49">
        <f>IF(H145&gt;F145,1,0)</f>
        <v>0</v>
      </c>
      <c r="P145" s="49">
        <f>IF(B145&lt;=$F$5,DATE(YEAR(P144),MONTH(P144)+1,DAY(P144)),0)</f>
        <v>0</v>
      </c>
    </row>
    <row r="146" spans="1:16" ht="12.75">
      <c r="A146" s="49">
        <f>IF(A145=12,1,A145+1)</f>
        <v>5</v>
      </c>
      <c r="B146" s="49">
        <f>IF(A145=12,B145+1,B145)</f>
        <v>12</v>
      </c>
      <c r="C146" s="49">
        <f>IF(B146&lt;=$F$5,$B$4,0)</f>
        <v>0</v>
      </c>
      <c r="D146" s="49">
        <f>IF(B146&lt;=$F$5,(F145+C146)*$B$5/12,0)</f>
        <v>0</v>
      </c>
      <c r="E146" s="49">
        <f>IF(B146&lt;=$F$5,(F145+C146)*$B$6/12,0)</f>
        <v>0</v>
      </c>
      <c r="F146" s="49">
        <f>IF(B146&lt;=$F$5,F145+D146-E146+$B$4,0)</f>
        <v>0</v>
      </c>
      <c r="G146" s="49">
        <f>IF(B146&lt;=$F$5,$F$4,0)</f>
        <v>0</v>
      </c>
      <c r="H146" s="49">
        <f>IF(B146&lt;=$F$5,H145+(H145+G146)*$F$6/12+G146,0)</f>
        <v>0</v>
      </c>
      <c r="I146" s="49">
        <f>IF(A146&lt;12,0,IF(B146=$F$5,1,0))</f>
        <v>0</v>
      </c>
      <c r="K146" s="49">
        <f>IF(I146=1,F146,0)</f>
        <v>0</v>
      </c>
      <c r="L146" s="49">
        <f>IF(I146=1,H146,0)</f>
        <v>0</v>
      </c>
      <c r="N146" s="49">
        <f>IF(H146&gt;F146,1,0)</f>
        <v>0</v>
      </c>
      <c r="P146" s="49">
        <f>IF(B146&lt;=$F$5,DATE(YEAR(P145),MONTH(P145)+1,DAY(P145)),0)</f>
        <v>0</v>
      </c>
    </row>
    <row r="147" spans="1:16" ht="12.75">
      <c r="A147" s="49">
        <f>IF(A146=12,1,A146+1)</f>
        <v>6</v>
      </c>
      <c r="B147" s="49">
        <f>IF(A146=12,B146+1,B146)</f>
        <v>12</v>
      </c>
      <c r="C147" s="49">
        <f>IF(B147&lt;=$F$5,$B$4,0)</f>
        <v>0</v>
      </c>
      <c r="D147" s="49">
        <f>IF(B147&lt;=$F$5,(F146+C147)*$B$5/12,0)</f>
        <v>0</v>
      </c>
      <c r="E147" s="49">
        <f>IF(B147&lt;=$F$5,(F146+C147)*$B$6/12,0)</f>
        <v>0</v>
      </c>
      <c r="F147" s="49">
        <f>IF(B147&lt;=$F$5,F146+D147-E147+$B$4,0)</f>
        <v>0</v>
      </c>
      <c r="G147" s="49">
        <f>IF(B147&lt;=$F$5,$F$4,0)</f>
        <v>0</v>
      </c>
      <c r="H147" s="49">
        <f>IF(B147&lt;=$F$5,H146+(H146+G147)*$F$6/12+G147,0)</f>
        <v>0</v>
      </c>
      <c r="I147" s="49">
        <f>IF(A147&lt;12,0,IF(B147=$F$5,1,0))</f>
        <v>0</v>
      </c>
      <c r="K147" s="49">
        <f>IF(I147=1,F147,0)</f>
        <v>0</v>
      </c>
      <c r="L147" s="49">
        <f>IF(I147=1,H147,0)</f>
        <v>0</v>
      </c>
      <c r="N147" s="49">
        <f>IF(H147&gt;F147,1,0)</f>
        <v>0</v>
      </c>
      <c r="P147" s="49">
        <f>IF(B147&lt;=$F$5,DATE(YEAR(P146),MONTH(P146)+1,DAY(P146)),0)</f>
        <v>0</v>
      </c>
    </row>
    <row r="148" spans="1:16" ht="12.75">
      <c r="A148" s="49">
        <f>IF(A147=12,1,A147+1)</f>
        <v>7</v>
      </c>
      <c r="B148" s="49">
        <f>IF(A147=12,B147+1,B147)</f>
        <v>12</v>
      </c>
      <c r="C148" s="49">
        <f>IF(B148&lt;=$F$5,$B$4,0)</f>
        <v>0</v>
      </c>
      <c r="D148" s="49">
        <f>IF(B148&lt;=$F$5,(F147+C148)*$B$5/12,0)</f>
        <v>0</v>
      </c>
      <c r="E148" s="49">
        <f>IF(B148&lt;=$F$5,(F147+C148)*$B$6/12,0)</f>
        <v>0</v>
      </c>
      <c r="F148" s="49">
        <f>IF(B148&lt;=$F$5,F147+D148-E148+$B$4,0)</f>
        <v>0</v>
      </c>
      <c r="G148" s="49">
        <f>IF(B148&lt;=$F$5,$F$4,0)</f>
        <v>0</v>
      </c>
      <c r="H148" s="49">
        <f>IF(B148&lt;=$F$5,H147+(H147+G148)*$F$6/12+G148,0)</f>
        <v>0</v>
      </c>
      <c r="I148" s="49">
        <f>IF(A148&lt;12,0,IF(B148=$F$5,1,0))</f>
        <v>0</v>
      </c>
      <c r="K148" s="49">
        <f>IF(I148=1,F148,0)</f>
        <v>0</v>
      </c>
      <c r="L148" s="49">
        <f>IF(I148=1,H148,0)</f>
        <v>0</v>
      </c>
      <c r="N148" s="49">
        <f>IF(H148&gt;F148,1,0)</f>
        <v>0</v>
      </c>
      <c r="P148" s="49">
        <f>IF(B148&lt;=$F$5,DATE(YEAR(P147),MONTH(P147)+1,DAY(P147)),0)</f>
        <v>0</v>
      </c>
    </row>
    <row r="149" spans="1:16" ht="12.75">
      <c r="A149" s="49">
        <f>IF(A148=12,1,A148+1)</f>
        <v>8</v>
      </c>
      <c r="B149" s="49">
        <f>IF(A148=12,B148+1,B148)</f>
        <v>12</v>
      </c>
      <c r="C149" s="49">
        <f>IF(B149&lt;=$F$5,$B$4,0)</f>
        <v>0</v>
      </c>
      <c r="D149" s="49">
        <f>IF(B149&lt;=$F$5,(F148+C149)*$B$5/12,0)</f>
        <v>0</v>
      </c>
      <c r="E149" s="49">
        <f>IF(B149&lt;=$F$5,(F148+C149)*$B$6/12,0)</f>
        <v>0</v>
      </c>
      <c r="F149" s="49">
        <f>IF(B149&lt;=$F$5,F148+D149-E149+$B$4,0)</f>
        <v>0</v>
      </c>
      <c r="G149" s="49">
        <f>IF(B149&lt;=$F$5,$F$4,0)</f>
        <v>0</v>
      </c>
      <c r="H149" s="49">
        <f>IF(B149&lt;=$F$5,H148+(H148+G149)*$F$6/12+G149,0)</f>
        <v>0</v>
      </c>
      <c r="I149" s="49">
        <f>IF(A149&lt;12,0,IF(B149=$F$5,1,0))</f>
        <v>0</v>
      </c>
      <c r="K149" s="49">
        <f>IF(I149=1,F149,0)</f>
        <v>0</v>
      </c>
      <c r="L149" s="49">
        <f>IF(I149=1,H149,0)</f>
        <v>0</v>
      </c>
      <c r="N149" s="49">
        <f>IF(H149&gt;F149,1,0)</f>
        <v>0</v>
      </c>
      <c r="P149" s="49">
        <f>IF(B149&lt;=$F$5,DATE(YEAR(P148),MONTH(P148)+1,DAY(P148)),0)</f>
        <v>0</v>
      </c>
    </row>
    <row r="150" spans="1:16" ht="12.75">
      <c r="A150" s="49">
        <f>IF(A149=12,1,A149+1)</f>
        <v>9</v>
      </c>
      <c r="B150" s="49">
        <f>IF(A149=12,B149+1,B149)</f>
        <v>12</v>
      </c>
      <c r="C150" s="49">
        <f>IF(B150&lt;=$F$5,$B$4,0)</f>
        <v>0</v>
      </c>
      <c r="D150" s="49">
        <f>IF(B150&lt;=$F$5,(F149+C150)*$B$5/12,0)</f>
        <v>0</v>
      </c>
      <c r="E150" s="49">
        <f>IF(B150&lt;=$F$5,(F149+C150)*$B$6/12,0)</f>
        <v>0</v>
      </c>
      <c r="F150" s="49">
        <f>IF(B150&lt;=$F$5,F149+D150-E150+$B$4,0)</f>
        <v>0</v>
      </c>
      <c r="G150" s="49">
        <f>IF(B150&lt;=$F$5,$F$4,0)</f>
        <v>0</v>
      </c>
      <c r="H150" s="49">
        <f>IF(B150&lt;=$F$5,H149+(H149+G150)*$F$6/12+G150,0)</f>
        <v>0</v>
      </c>
      <c r="I150" s="49">
        <f>IF(A150&lt;12,0,IF(B150=$F$5,1,0))</f>
        <v>0</v>
      </c>
      <c r="K150" s="49">
        <f>IF(I150=1,F150,0)</f>
        <v>0</v>
      </c>
      <c r="L150" s="49">
        <f>IF(I150=1,H150,0)</f>
        <v>0</v>
      </c>
      <c r="N150" s="49">
        <f>IF(H150&gt;F150,1,0)</f>
        <v>0</v>
      </c>
      <c r="P150" s="49">
        <f>IF(B150&lt;=$F$5,DATE(YEAR(P149),MONTH(P149)+1,DAY(P149)),0)</f>
        <v>0</v>
      </c>
    </row>
    <row r="151" spans="1:16" ht="12.75">
      <c r="A151" s="49">
        <f>IF(A150=12,1,A150+1)</f>
        <v>10</v>
      </c>
      <c r="B151" s="49">
        <f>IF(A150=12,B150+1,B150)</f>
        <v>12</v>
      </c>
      <c r="C151" s="49">
        <f>IF(B151&lt;=$F$5,$B$4,0)</f>
        <v>0</v>
      </c>
      <c r="D151" s="49">
        <f>IF(B151&lt;=$F$5,(F150+C151)*$B$5/12,0)</f>
        <v>0</v>
      </c>
      <c r="E151" s="49">
        <f>IF(B151&lt;=$F$5,(F150+C151)*$B$6/12,0)</f>
        <v>0</v>
      </c>
      <c r="F151" s="49">
        <f>IF(B151&lt;=$F$5,F150+D151-E151+$B$4,0)</f>
        <v>0</v>
      </c>
      <c r="G151" s="49">
        <f>IF(B151&lt;=$F$5,$F$4,0)</f>
        <v>0</v>
      </c>
      <c r="H151" s="49">
        <f>IF(B151&lt;=$F$5,H150+(H150+G151)*$F$6/12+G151,0)</f>
        <v>0</v>
      </c>
      <c r="I151" s="49">
        <f>IF(A151&lt;12,0,IF(B151=$F$5,1,0))</f>
        <v>0</v>
      </c>
      <c r="K151" s="49">
        <f>IF(I151=1,F151,0)</f>
        <v>0</v>
      </c>
      <c r="L151" s="49">
        <f>IF(I151=1,H151,0)</f>
        <v>0</v>
      </c>
      <c r="N151" s="49">
        <f>IF(H151&gt;F151,1,0)</f>
        <v>0</v>
      </c>
      <c r="P151" s="49">
        <f>IF(B151&lt;=$F$5,DATE(YEAR(P150),MONTH(P150)+1,DAY(P150)),0)</f>
        <v>0</v>
      </c>
    </row>
    <row r="152" spans="1:16" ht="12.75">
      <c r="A152" s="49">
        <f>IF(A151=12,1,A151+1)</f>
        <v>11</v>
      </c>
      <c r="B152" s="49">
        <f>IF(A151=12,B151+1,B151)</f>
        <v>12</v>
      </c>
      <c r="C152" s="49">
        <f>IF(B152&lt;=$F$5,$B$4,0)</f>
        <v>0</v>
      </c>
      <c r="D152" s="49">
        <f>IF(B152&lt;=$F$5,(F151+C152)*$B$5/12,0)</f>
        <v>0</v>
      </c>
      <c r="E152" s="49">
        <f>IF(B152&lt;=$F$5,(F151+C152)*$B$6/12,0)</f>
        <v>0</v>
      </c>
      <c r="F152" s="49">
        <f>IF(B152&lt;=$F$5,F151+D152-E152+$B$4,0)</f>
        <v>0</v>
      </c>
      <c r="G152" s="49">
        <f>IF(B152&lt;=$F$5,$F$4,0)</f>
        <v>0</v>
      </c>
      <c r="H152" s="49">
        <f>IF(B152&lt;=$F$5,H151+(H151+G152)*$F$6/12+G152,0)</f>
        <v>0</v>
      </c>
      <c r="I152" s="49">
        <f>IF(A152&lt;12,0,IF(B152=$F$5,1,0))</f>
        <v>0</v>
      </c>
      <c r="K152" s="49">
        <f>IF(I152=1,F152,0)</f>
        <v>0</v>
      </c>
      <c r="L152" s="49">
        <f>IF(I152=1,H152,0)</f>
        <v>0</v>
      </c>
      <c r="N152" s="49">
        <f>IF(H152&gt;F152,1,0)</f>
        <v>0</v>
      </c>
      <c r="P152" s="49">
        <f>IF(B152&lt;=$F$5,DATE(YEAR(P151),MONTH(P151)+1,DAY(P151)),0)</f>
        <v>0</v>
      </c>
    </row>
    <row r="153" spans="1:16" ht="12.75">
      <c r="A153" s="49">
        <f>IF(A152=12,1,A152+1)</f>
        <v>12</v>
      </c>
      <c r="B153" s="49">
        <f>IF(A152=12,B152+1,B152)</f>
        <v>12</v>
      </c>
      <c r="C153" s="49">
        <f>IF(B153&lt;=$F$5,$B$4,0)</f>
        <v>0</v>
      </c>
      <c r="D153" s="49">
        <f>IF(B153&lt;=$F$5,(F152+C153)*$B$5/12,0)</f>
        <v>0</v>
      </c>
      <c r="E153" s="49">
        <f>IF(B153&lt;=$F$5,(F152+C153)*$B$6/12,0)</f>
        <v>0</v>
      </c>
      <c r="F153" s="49">
        <f>IF(B153&lt;=$F$5,F152+D153-E153+$B$4,0)</f>
        <v>0</v>
      </c>
      <c r="G153" s="49">
        <f>IF(B153&lt;=$F$5,$F$4,0)</f>
        <v>0</v>
      </c>
      <c r="H153" s="49">
        <f>IF(B153&lt;=$F$5,H152+(H152+G153)*$F$6/12+G153,0)</f>
        <v>0</v>
      </c>
      <c r="I153" s="49">
        <f>IF(A153&lt;12,0,IF(B153=$F$5,1,0))</f>
        <v>0</v>
      </c>
      <c r="K153" s="49">
        <f>IF(I153=1,F153,0)</f>
        <v>0</v>
      </c>
      <c r="L153" s="49">
        <f>IF(I153=1,H153,0)</f>
        <v>0</v>
      </c>
      <c r="N153" s="49">
        <f>IF(H153&gt;F153,1,0)</f>
        <v>0</v>
      </c>
      <c r="P153" s="49">
        <f>IF(B153&lt;=$F$5,DATE(YEAR(P152),MONTH(P152)+1,DAY(P152)),0)</f>
        <v>0</v>
      </c>
    </row>
    <row r="154" spans="1:16" ht="12.75">
      <c r="A154" s="49">
        <f>IF(A153=12,1,A153+1)</f>
        <v>1</v>
      </c>
      <c r="B154" s="49">
        <f>IF(A153=12,B153+1,B153)</f>
        <v>13</v>
      </c>
      <c r="C154" s="49">
        <f>IF(B154&lt;=$F$5,$B$4,0)</f>
        <v>0</v>
      </c>
      <c r="D154" s="49">
        <f>IF(B154&lt;=$F$5,(F153+C154)*$B$5/12,0)</f>
        <v>0</v>
      </c>
      <c r="E154" s="49">
        <f>IF(B154&lt;=$F$5,(F153+C154)*$B$6/12,0)</f>
        <v>0</v>
      </c>
      <c r="F154" s="49">
        <f>IF(B154&lt;=$F$5,F153+D154-E154+$B$4,0)</f>
        <v>0</v>
      </c>
      <c r="G154" s="49">
        <f>IF(B154&lt;=$F$5,$F$4,0)</f>
        <v>0</v>
      </c>
      <c r="H154" s="49">
        <f>IF(B154&lt;=$F$5,H153+(H153+G154)*$F$6/12+G154,0)</f>
        <v>0</v>
      </c>
      <c r="I154" s="49">
        <f>IF(A154&lt;12,0,IF(B154=$F$5,1,0))</f>
        <v>0</v>
      </c>
      <c r="K154" s="49">
        <f>IF(I154=1,F154,0)</f>
        <v>0</v>
      </c>
      <c r="L154" s="49">
        <f>IF(I154=1,H154,0)</f>
        <v>0</v>
      </c>
      <c r="N154" s="49">
        <f>IF(H154&gt;F154,1,0)</f>
        <v>0</v>
      </c>
      <c r="P154" s="49">
        <f>IF(B154&lt;=$F$5,DATE(YEAR(P153),MONTH(P153)+1,DAY(P153)),0)</f>
        <v>0</v>
      </c>
    </row>
    <row r="155" spans="1:16" ht="12.75">
      <c r="A155" s="49">
        <f>IF(A154=12,1,A154+1)</f>
        <v>2</v>
      </c>
      <c r="B155" s="49">
        <f>IF(A154=12,B154+1,B154)</f>
        <v>13</v>
      </c>
      <c r="C155" s="49">
        <f>IF(B155&lt;=$F$5,$B$4,0)</f>
        <v>0</v>
      </c>
      <c r="D155" s="49">
        <f>IF(B155&lt;=$F$5,(F154+C155)*$B$5/12,0)</f>
        <v>0</v>
      </c>
      <c r="E155" s="49">
        <f>IF(B155&lt;=$F$5,(F154+C155)*$B$6/12,0)</f>
        <v>0</v>
      </c>
      <c r="F155" s="49">
        <f>IF(B155&lt;=$F$5,F154+D155-E155+$B$4,0)</f>
        <v>0</v>
      </c>
      <c r="G155" s="49">
        <f>IF(B155&lt;=$F$5,$F$4,0)</f>
        <v>0</v>
      </c>
      <c r="H155" s="49">
        <f>IF(B155&lt;=$F$5,H154+(H154+G155)*$F$6/12+G155,0)</f>
        <v>0</v>
      </c>
      <c r="I155" s="49">
        <f>IF(A155&lt;12,0,IF(B155=$F$5,1,0))</f>
        <v>0</v>
      </c>
      <c r="K155" s="49">
        <f>IF(I155=1,F155,0)</f>
        <v>0</v>
      </c>
      <c r="L155" s="49">
        <f>IF(I155=1,H155,0)</f>
        <v>0</v>
      </c>
      <c r="N155" s="49">
        <f>IF(H155&gt;F155,1,0)</f>
        <v>0</v>
      </c>
      <c r="P155" s="49">
        <f>IF(B155&lt;=$F$5,DATE(YEAR(P154),MONTH(P154)+1,DAY(P154)),0)</f>
        <v>0</v>
      </c>
    </row>
    <row r="156" spans="1:16" ht="12.75">
      <c r="A156" s="49">
        <f>IF(A155=12,1,A155+1)</f>
        <v>3</v>
      </c>
      <c r="B156" s="49">
        <f>IF(A155=12,B155+1,B155)</f>
        <v>13</v>
      </c>
      <c r="C156" s="49">
        <f>IF(B156&lt;=$F$5,$B$4,0)</f>
        <v>0</v>
      </c>
      <c r="D156" s="49">
        <f>IF(B156&lt;=$F$5,(F155+C156)*$B$5/12,0)</f>
        <v>0</v>
      </c>
      <c r="E156" s="49">
        <f>IF(B156&lt;=$F$5,(F155+C156)*$B$6/12,0)</f>
        <v>0</v>
      </c>
      <c r="F156" s="49">
        <f>IF(B156&lt;=$F$5,F155+D156-E156+$B$4,0)</f>
        <v>0</v>
      </c>
      <c r="G156" s="49">
        <f>IF(B156&lt;=$F$5,$F$4,0)</f>
        <v>0</v>
      </c>
      <c r="H156" s="49">
        <f>IF(B156&lt;=$F$5,H155+(H155+G156)*$F$6/12+G156,0)</f>
        <v>0</v>
      </c>
      <c r="I156" s="49">
        <f>IF(A156&lt;12,0,IF(B156=$F$5,1,0))</f>
        <v>0</v>
      </c>
      <c r="K156" s="49">
        <f>IF(I156=1,F156,0)</f>
        <v>0</v>
      </c>
      <c r="L156" s="49">
        <f>IF(I156=1,H156,0)</f>
        <v>0</v>
      </c>
      <c r="N156" s="49">
        <f>IF(H156&gt;F156,1,0)</f>
        <v>0</v>
      </c>
      <c r="P156" s="49">
        <f>IF(B156&lt;=$F$5,DATE(YEAR(P155),MONTH(P155)+1,DAY(P155)),0)</f>
        <v>0</v>
      </c>
    </row>
    <row r="157" spans="1:16" ht="12.75">
      <c r="A157" s="49">
        <f>IF(A156=12,1,A156+1)</f>
        <v>4</v>
      </c>
      <c r="B157" s="49">
        <f>IF(A156=12,B156+1,B156)</f>
        <v>13</v>
      </c>
      <c r="C157" s="49">
        <f>IF(B157&lt;=$F$5,$B$4,0)</f>
        <v>0</v>
      </c>
      <c r="D157" s="49">
        <f>IF(B157&lt;=$F$5,(F156+C157)*$B$5/12,0)</f>
        <v>0</v>
      </c>
      <c r="E157" s="49">
        <f>IF(B157&lt;=$F$5,(F156+C157)*$B$6/12,0)</f>
        <v>0</v>
      </c>
      <c r="F157" s="49">
        <f>IF(B157&lt;=$F$5,F156+D157-E157+$B$4,0)</f>
        <v>0</v>
      </c>
      <c r="G157" s="49">
        <f>IF(B157&lt;=$F$5,$F$4,0)</f>
        <v>0</v>
      </c>
      <c r="H157" s="49">
        <f>IF(B157&lt;=$F$5,H156+(H156+G157)*$F$6/12+G157,0)</f>
        <v>0</v>
      </c>
      <c r="I157" s="49">
        <f>IF(A157&lt;12,0,IF(B157=$F$5,1,0))</f>
        <v>0</v>
      </c>
      <c r="K157" s="49">
        <f>IF(I157=1,F157,0)</f>
        <v>0</v>
      </c>
      <c r="L157" s="49">
        <f>IF(I157=1,H157,0)</f>
        <v>0</v>
      </c>
      <c r="N157" s="49">
        <f>IF(H157&gt;F157,1,0)</f>
        <v>0</v>
      </c>
      <c r="P157" s="49">
        <f>IF(B157&lt;=$F$5,DATE(YEAR(P156),MONTH(P156)+1,DAY(P156)),0)</f>
        <v>0</v>
      </c>
    </row>
    <row r="158" spans="1:16" ht="12.75">
      <c r="A158" s="49">
        <f>IF(A157=12,1,A157+1)</f>
        <v>5</v>
      </c>
      <c r="B158" s="49">
        <f>IF(A157=12,B157+1,B157)</f>
        <v>13</v>
      </c>
      <c r="C158" s="49">
        <f>IF(B158&lt;=$F$5,$B$4,0)</f>
        <v>0</v>
      </c>
      <c r="D158" s="49">
        <f>IF(B158&lt;=$F$5,(F157+C158)*$B$5/12,0)</f>
        <v>0</v>
      </c>
      <c r="E158" s="49">
        <f>IF(B158&lt;=$F$5,(F157+C158)*$B$6/12,0)</f>
        <v>0</v>
      </c>
      <c r="F158" s="49">
        <f>IF(B158&lt;=$F$5,F157+D158-E158+$B$4,0)</f>
        <v>0</v>
      </c>
      <c r="G158" s="49">
        <f>IF(B158&lt;=$F$5,$F$4,0)</f>
        <v>0</v>
      </c>
      <c r="H158" s="49">
        <f>IF(B158&lt;=$F$5,H157+(H157+G158)*$F$6/12+G158,0)</f>
        <v>0</v>
      </c>
      <c r="I158" s="49">
        <f>IF(A158&lt;12,0,IF(B158=$F$5,1,0))</f>
        <v>0</v>
      </c>
      <c r="K158" s="49">
        <f>IF(I158=1,F158,0)</f>
        <v>0</v>
      </c>
      <c r="L158" s="49">
        <f>IF(I158=1,H158,0)</f>
        <v>0</v>
      </c>
      <c r="N158" s="49">
        <f>IF(H158&gt;F158,1,0)</f>
        <v>0</v>
      </c>
      <c r="P158" s="49">
        <f>IF(B158&lt;=$F$5,DATE(YEAR(P157),MONTH(P157)+1,DAY(P157)),0)</f>
        <v>0</v>
      </c>
    </row>
    <row r="159" spans="1:16" ht="12.75">
      <c r="A159" s="49">
        <f>IF(A158=12,1,A158+1)</f>
        <v>6</v>
      </c>
      <c r="B159" s="49">
        <f>IF(A158=12,B158+1,B158)</f>
        <v>13</v>
      </c>
      <c r="C159" s="49">
        <f>IF(B159&lt;=$F$5,$B$4,0)</f>
        <v>0</v>
      </c>
      <c r="D159" s="49">
        <f>IF(B159&lt;=$F$5,(F158+C159)*$B$5/12,0)</f>
        <v>0</v>
      </c>
      <c r="E159" s="49">
        <f>IF(B159&lt;=$F$5,(F158+C159)*$B$6/12,0)</f>
        <v>0</v>
      </c>
      <c r="F159" s="49">
        <f>IF(B159&lt;=$F$5,F158+D159-E159+$B$4,0)</f>
        <v>0</v>
      </c>
      <c r="G159" s="49">
        <f>IF(B159&lt;=$F$5,$F$4,0)</f>
        <v>0</v>
      </c>
      <c r="H159" s="49">
        <f>IF(B159&lt;=$F$5,H158+(H158+G159)*$F$6/12+G159,0)</f>
        <v>0</v>
      </c>
      <c r="I159" s="49">
        <f>IF(A159&lt;12,0,IF(B159=$F$5,1,0))</f>
        <v>0</v>
      </c>
      <c r="K159" s="49">
        <f>IF(I159=1,F159,0)</f>
        <v>0</v>
      </c>
      <c r="L159" s="49">
        <f>IF(I159=1,H159,0)</f>
        <v>0</v>
      </c>
      <c r="N159" s="49">
        <f>IF(H159&gt;F159,1,0)</f>
        <v>0</v>
      </c>
      <c r="P159" s="49">
        <f>IF(B159&lt;=$F$5,DATE(YEAR(P158),MONTH(P158)+1,DAY(P158)),0)</f>
        <v>0</v>
      </c>
    </row>
    <row r="160" spans="1:16" ht="12.75">
      <c r="A160" s="49">
        <f>IF(A159=12,1,A159+1)</f>
        <v>7</v>
      </c>
      <c r="B160" s="49">
        <f>IF(A159=12,B159+1,B159)</f>
        <v>13</v>
      </c>
      <c r="C160" s="49">
        <f>IF(B160&lt;=$F$5,$B$4,0)</f>
        <v>0</v>
      </c>
      <c r="D160" s="49">
        <f>IF(B160&lt;=$F$5,(F159+C160)*$B$5/12,0)</f>
        <v>0</v>
      </c>
      <c r="E160" s="49">
        <f>IF(B160&lt;=$F$5,(F159+C160)*$B$6/12,0)</f>
        <v>0</v>
      </c>
      <c r="F160" s="49">
        <f>IF(B160&lt;=$F$5,F159+D160-E160+$B$4,0)</f>
        <v>0</v>
      </c>
      <c r="G160" s="49">
        <f>IF(B160&lt;=$F$5,$F$4,0)</f>
        <v>0</v>
      </c>
      <c r="H160" s="49">
        <f>IF(B160&lt;=$F$5,H159+(H159+G160)*$F$6/12+G160,0)</f>
        <v>0</v>
      </c>
      <c r="I160" s="49">
        <f>IF(A160&lt;12,0,IF(B160=$F$5,1,0))</f>
        <v>0</v>
      </c>
      <c r="K160" s="49">
        <f>IF(I160=1,F160,0)</f>
        <v>0</v>
      </c>
      <c r="L160" s="49">
        <f>IF(I160=1,H160,0)</f>
        <v>0</v>
      </c>
      <c r="N160" s="49">
        <f>IF(H160&gt;F160,1,0)</f>
        <v>0</v>
      </c>
      <c r="P160" s="49">
        <f>IF(B160&lt;=$F$5,DATE(YEAR(P159),MONTH(P159)+1,DAY(P159)),0)</f>
        <v>0</v>
      </c>
    </row>
    <row r="161" spans="1:16" ht="12.75">
      <c r="A161" s="49">
        <f>IF(A160=12,1,A160+1)</f>
        <v>8</v>
      </c>
      <c r="B161" s="49">
        <f>IF(A160=12,B160+1,B160)</f>
        <v>13</v>
      </c>
      <c r="C161" s="49">
        <f>IF(B161&lt;=$F$5,$B$4,0)</f>
        <v>0</v>
      </c>
      <c r="D161" s="49">
        <f>IF(B161&lt;=$F$5,(F160+C161)*$B$5/12,0)</f>
        <v>0</v>
      </c>
      <c r="E161" s="49">
        <f>IF(B161&lt;=$F$5,(F160+C161)*$B$6/12,0)</f>
        <v>0</v>
      </c>
      <c r="F161" s="49">
        <f>IF(B161&lt;=$F$5,F160+D161-E161+$B$4,0)</f>
        <v>0</v>
      </c>
      <c r="G161" s="49">
        <f>IF(B161&lt;=$F$5,$F$4,0)</f>
        <v>0</v>
      </c>
      <c r="H161" s="49">
        <f>IF(B161&lt;=$F$5,H160+(H160+G161)*$F$6/12+G161,0)</f>
        <v>0</v>
      </c>
      <c r="I161" s="49">
        <f>IF(A161&lt;12,0,IF(B161=$F$5,1,0))</f>
        <v>0</v>
      </c>
      <c r="K161" s="49">
        <f>IF(I161=1,F161,0)</f>
        <v>0</v>
      </c>
      <c r="L161" s="49">
        <f>IF(I161=1,H161,0)</f>
        <v>0</v>
      </c>
      <c r="N161" s="49">
        <f>IF(H161&gt;F161,1,0)</f>
        <v>0</v>
      </c>
      <c r="P161" s="49">
        <f>IF(B161&lt;=$F$5,DATE(YEAR(P160),MONTH(P160)+1,DAY(P160)),0)</f>
        <v>0</v>
      </c>
    </row>
    <row r="162" spans="1:16" ht="12.75">
      <c r="A162" s="49">
        <f>IF(A161=12,1,A161+1)</f>
        <v>9</v>
      </c>
      <c r="B162" s="49">
        <f>IF(A161=12,B161+1,B161)</f>
        <v>13</v>
      </c>
      <c r="C162" s="49">
        <f>IF(B162&lt;=$F$5,$B$4,0)</f>
        <v>0</v>
      </c>
      <c r="D162" s="49">
        <f>IF(B162&lt;=$F$5,(F161+C162)*$B$5/12,0)</f>
        <v>0</v>
      </c>
      <c r="E162" s="49">
        <f>IF(B162&lt;=$F$5,(F161+C162)*$B$6/12,0)</f>
        <v>0</v>
      </c>
      <c r="F162" s="49">
        <f>IF(B162&lt;=$F$5,F161+D162-E162+$B$4,0)</f>
        <v>0</v>
      </c>
      <c r="G162" s="49">
        <f>IF(B162&lt;=$F$5,$F$4,0)</f>
        <v>0</v>
      </c>
      <c r="H162" s="49">
        <f>IF(B162&lt;=$F$5,H161+(H161+G162)*$F$6/12+G162,0)</f>
        <v>0</v>
      </c>
      <c r="I162" s="49">
        <f>IF(A162&lt;12,0,IF(B162=$F$5,1,0))</f>
        <v>0</v>
      </c>
      <c r="K162" s="49">
        <f>IF(I162=1,F162,0)</f>
        <v>0</v>
      </c>
      <c r="L162" s="49">
        <f>IF(I162=1,H162,0)</f>
        <v>0</v>
      </c>
      <c r="N162" s="49">
        <f>IF(H162&gt;F162,1,0)</f>
        <v>0</v>
      </c>
      <c r="P162" s="49">
        <f>IF(B162&lt;=$F$5,DATE(YEAR(P161),MONTH(P161)+1,DAY(P161)),0)</f>
        <v>0</v>
      </c>
    </row>
    <row r="163" spans="1:16" ht="12.75">
      <c r="A163" s="49">
        <f>IF(A162=12,1,A162+1)</f>
        <v>10</v>
      </c>
      <c r="B163" s="49">
        <f>IF(A162=12,B162+1,B162)</f>
        <v>13</v>
      </c>
      <c r="C163" s="49">
        <f>IF(B163&lt;=$F$5,$B$4,0)</f>
        <v>0</v>
      </c>
      <c r="D163" s="49">
        <f>IF(B163&lt;=$F$5,(F162+C163)*$B$5/12,0)</f>
        <v>0</v>
      </c>
      <c r="E163" s="49">
        <f>IF(B163&lt;=$F$5,(F162+C163)*$B$6/12,0)</f>
        <v>0</v>
      </c>
      <c r="F163" s="49">
        <f>IF(B163&lt;=$F$5,F162+D163-E163+$B$4,0)</f>
        <v>0</v>
      </c>
      <c r="G163" s="49">
        <f>IF(B163&lt;=$F$5,$F$4,0)</f>
        <v>0</v>
      </c>
      <c r="H163" s="49">
        <f>IF(B163&lt;=$F$5,H162+(H162+G163)*$F$6/12+G163,0)</f>
        <v>0</v>
      </c>
      <c r="I163" s="49">
        <f>IF(A163&lt;12,0,IF(B163=$F$5,1,0))</f>
        <v>0</v>
      </c>
      <c r="K163" s="49">
        <f>IF(I163=1,F163,0)</f>
        <v>0</v>
      </c>
      <c r="L163" s="49">
        <f>IF(I163=1,H163,0)</f>
        <v>0</v>
      </c>
      <c r="N163" s="49">
        <f>IF(H163&gt;F163,1,0)</f>
        <v>0</v>
      </c>
      <c r="P163" s="49">
        <f>IF(B163&lt;=$F$5,DATE(YEAR(P162),MONTH(P162)+1,DAY(P162)),0)</f>
        <v>0</v>
      </c>
    </row>
    <row r="164" spans="1:16" ht="12.75">
      <c r="A164" s="49">
        <f>IF(A163=12,1,A163+1)</f>
        <v>11</v>
      </c>
      <c r="B164" s="49">
        <f>IF(A163=12,B163+1,B163)</f>
        <v>13</v>
      </c>
      <c r="C164" s="49">
        <f>IF(B164&lt;=$F$5,$B$4,0)</f>
        <v>0</v>
      </c>
      <c r="D164" s="49">
        <f>IF(B164&lt;=$F$5,(F163+C164)*$B$5/12,0)</f>
        <v>0</v>
      </c>
      <c r="E164" s="49">
        <f>IF(B164&lt;=$F$5,(F163+C164)*$B$6/12,0)</f>
        <v>0</v>
      </c>
      <c r="F164" s="49">
        <f>IF(B164&lt;=$F$5,F163+D164-E164+$B$4,0)</f>
        <v>0</v>
      </c>
      <c r="G164" s="49">
        <f>IF(B164&lt;=$F$5,$F$4,0)</f>
        <v>0</v>
      </c>
      <c r="H164" s="49">
        <f>IF(B164&lt;=$F$5,H163+(H163+G164)*$F$6/12+G164,0)</f>
        <v>0</v>
      </c>
      <c r="I164" s="49">
        <f>IF(A164&lt;12,0,IF(B164=$F$5,1,0))</f>
        <v>0</v>
      </c>
      <c r="K164" s="49">
        <f>IF(I164=1,F164,0)</f>
        <v>0</v>
      </c>
      <c r="L164" s="49">
        <f>IF(I164=1,H164,0)</f>
        <v>0</v>
      </c>
      <c r="N164" s="49">
        <f>IF(H164&gt;F164,1,0)</f>
        <v>0</v>
      </c>
      <c r="P164" s="49">
        <f>IF(B164&lt;=$F$5,DATE(YEAR(P163),MONTH(P163)+1,DAY(P163)),0)</f>
        <v>0</v>
      </c>
    </row>
    <row r="165" spans="1:16" ht="12.75">
      <c r="A165" s="49">
        <f>IF(A164=12,1,A164+1)</f>
        <v>12</v>
      </c>
      <c r="B165" s="49">
        <f>IF(A164=12,B164+1,B164)</f>
        <v>13</v>
      </c>
      <c r="C165" s="49">
        <f>IF(B165&lt;=$F$5,$B$4,0)</f>
        <v>0</v>
      </c>
      <c r="D165" s="49">
        <f>IF(B165&lt;=$F$5,(F164+C165)*$B$5/12,0)</f>
        <v>0</v>
      </c>
      <c r="E165" s="49">
        <f>IF(B165&lt;=$F$5,(F164+C165)*$B$6/12,0)</f>
        <v>0</v>
      </c>
      <c r="F165" s="49">
        <f>IF(B165&lt;=$F$5,F164+D165-E165+$B$4,0)</f>
        <v>0</v>
      </c>
      <c r="G165" s="49">
        <f>IF(B165&lt;=$F$5,$F$4,0)</f>
        <v>0</v>
      </c>
      <c r="H165" s="49">
        <f>IF(B165&lt;=$F$5,H164+(H164+G165)*$F$6/12+G165,0)</f>
        <v>0</v>
      </c>
      <c r="I165" s="49">
        <f>IF(A165&lt;12,0,IF(B165=$F$5,1,0))</f>
        <v>0</v>
      </c>
      <c r="K165" s="49">
        <f>IF(I165=1,F165,0)</f>
        <v>0</v>
      </c>
      <c r="L165" s="49">
        <f>IF(I165=1,H165,0)</f>
        <v>0</v>
      </c>
      <c r="N165" s="49">
        <f>IF(H165&gt;F165,1,0)</f>
        <v>0</v>
      </c>
      <c r="P165" s="49">
        <f>IF(B165&lt;=$F$5,DATE(YEAR(P164),MONTH(P164)+1,DAY(P164)),0)</f>
        <v>0</v>
      </c>
    </row>
    <row r="166" spans="1:16" ht="12.75">
      <c r="A166" s="49">
        <f>IF(A165=12,1,A165+1)</f>
        <v>1</v>
      </c>
      <c r="B166" s="49">
        <f>IF(A165=12,B165+1,B165)</f>
        <v>14</v>
      </c>
      <c r="C166" s="49">
        <f>IF(B166&lt;=$F$5,$B$4,0)</f>
        <v>0</v>
      </c>
      <c r="D166" s="49">
        <f>IF(B166&lt;=$F$5,(F165+C166)*$B$5/12,0)</f>
        <v>0</v>
      </c>
      <c r="E166" s="49">
        <f>IF(B166&lt;=$F$5,(F165+C166)*$B$6/12,0)</f>
        <v>0</v>
      </c>
      <c r="F166" s="49">
        <f>IF(B166&lt;=$F$5,F165+D166-E166+$B$4,0)</f>
        <v>0</v>
      </c>
      <c r="G166" s="49">
        <f>IF(B166&lt;=$F$5,$F$4,0)</f>
        <v>0</v>
      </c>
      <c r="H166" s="49">
        <f>IF(B166&lt;=$F$5,H165+(H165+G166)*$F$6/12+G166,0)</f>
        <v>0</v>
      </c>
      <c r="I166" s="49">
        <f>IF(A166&lt;12,0,IF(B166=$F$5,1,0))</f>
        <v>0</v>
      </c>
      <c r="K166" s="49">
        <f>IF(I166=1,F166,0)</f>
        <v>0</v>
      </c>
      <c r="L166" s="49">
        <f>IF(I166=1,H166,0)</f>
        <v>0</v>
      </c>
      <c r="N166" s="49">
        <f>IF(H166&gt;F166,1,0)</f>
        <v>0</v>
      </c>
      <c r="P166" s="49">
        <f>IF(B166&lt;=$F$5,DATE(YEAR(P165),MONTH(P165)+1,DAY(P165)),0)</f>
        <v>0</v>
      </c>
    </row>
    <row r="167" spans="1:16" ht="12.75">
      <c r="A167" s="49">
        <f>IF(A166=12,1,A166+1)</f>
        <v>2</v>
      </c>
      <c r="B167" s="49">
        <f>IF(A166=12,B166+1,B166)</f>
        <v>14</v>
      </c>
      <c r="C167" s="49">
        <f>IF(B167&lt;=$F$5,$B$4,0)</f>
        <v>0</v>
      </c>
      <c r="D167" s="49">
        <f>IF(B167&lt;=$F$5,(F166+C167)*$B$5/12,0)</f>
        <v>0</v>
      </c>
      <c r="E167" s="49">
        <f>IF(B167&lt;=$F$5,(F166+C167)*$B$6/12,0)</f>
        <v>0</v>
      </c>
      <c r="F167" s="49">
        <f>IF(B167&lt;=$F$5,F166+D167-E167+$B$4,0)</f>
        <v>0</v>
      </c>
      <c r="G167" s="49">
        <f>IF(B167&lt;=$F$5,$F$4,0)</f>
        <v>0</v>
      </c>
      <c r="H167" s="49">
        <f>IF(B167&lt;=$F$5,H166+(H166+G167)*$F$6/12+G167,0)</f>
        <v>0</v>
      </c>
      <c r="I167" s="49">
        <f>IF(A167&lt;12,0,IF(B167=$F$5,1,0))</f>
        <v>0</v>
      </c>
      <c r="K167" s="49">
        <f>IF(I167=1,F167,0)</f>
        <v>0</v>
      </c>
      <c r="L167" s="49">
        <f>IF(I167=1,H167,0)</f>
        <v>0</v>
      </c>
      <c r="N167" s="49">
        <f>IF(H167&gt;F167,1,0)</f>
        <v>0</v>
      </c>
      <c r="P167" s="49">
        <f>IF(B167&lt;=$F$5,DATE(YEAR(P166),MONTH(P166)+1,DAY(P166)),0)</f>
        <v>0</v>
      </c>
    </row>
    <row r="168" spans="1:16" ht="12.75">
      <c r="A168" s="49">
        <f>IF(A167=12,1,A167+1)</f>
        <v>3</v>
      </c>
      <c r="B168" s="49">
        <f>IF(A167=12,B167+1,B167)</f>
        <v>14</v>
      </c>
      <c r="C168" s="49">
        <f>IF(B168&lt;=$F$5,$B$4,0)</f>
        <v>0</v>
      </c>
      <c r="D168" s="49">
        <f>IF(B168&lt;=$F$5,(F167+C168)*$B$5/12,0)</f>
        <v>0</v>
      </c>
      <c r="E168" s="49">
        <f>IF(B168&lt;=$F$5,(F167+C168)*$B$6/12,0)</f>
        <v>0</v>
      </c>
      <c r="F168" s="49">
        <f>IF(B168&lt;=$F$5,F167+D168-E168+$B$4,0)</f>
        <v>0</v>
      </c>
      <c r="G168" s="49">
        <f>IF(B168&lt;=$F$5,$F$4,0)</f>
        <v>0</v>
      </c>
      <c r="H168" s="49">
        <f>IF(B168&lt;=$F$5,H167+(H167+G168)*$F$6/12+G168,0)</f>
        <v>0</v>
      </c>
      <c r="I168" s="49">
        <f>IF(A168&lt;12,0,IF(B168=$F$5,1,0))</f>
        <v>0</v>
      </c>
      <c r="K168" s="49">
        <f>IF(I168=1,F168,0)</f>
        <v>0</v>
      </c>
      <c r="L168" s="49">
        <f>IF(I168=1,H168,0)</f>
        <v>0</v>
      </c>
      <c r="N168" s="49">
        <f>IF(H168&gt;F168,1,0)</f>
        <v>0</v>
      </c>
      <c r="P168" s="49">
        <f>IF(B168&lt;=$F$5,DATE(YEAR(P167),MONTH(P167)+1,DAY(P167)),0)</f>
        <v>0</v>
      </c>
    </row>
    <row r="169" spans="1:16" ht="12.75">
      <c r="A169" s="49">
        <f>IF(A168=12,1,A168+1)</f>
        <v>4</v>
      </c>
      <c r="B169" s="49">
        <f>IF(A168=12,B168+1,B168)</f>
        <v>14</v>
      </c>
      <c r="C169" s="49">
        <f>IF(B169&lt;=$F$5,$B$4,0)</f>
        <v>0</v>
      </c>
      <c r="D169" s="49">
        <f>IF(B169&lt;=$F$5,(F168+C169)*$B$5/12,0)</f>
        <v>0</v>
      </c>
      <c r="E169" s="49">
        <f>IF(B169&lt;=$F$5,(F168+C169)*$B$6/12,0)</f>
        <v>0</v>
      </c>
      <c r="F169" s="49">
        <f>IF(B169&lt;=$F$5,F168+D169-E169+$B$4,0)</f>
        <v>0</v>
      </c>
      <c r="G169" s="49">
        <f>IF(B169&lt;=$F$5,$F$4,0)</f>
        <v>0</v>
      </c>
      <c r="H169" s="49">
        <f>IF(B169&lt;=$F$5,H168+(H168+G169)*$F$6/12+G169,0)</f>
        <v>0</v>
      </c>
      <c r="I169" s="49">
        <f>IF(A169&lt;12,0,IF(B169=$F$5,1,0))</f>
        <v>0</v>
      </c>
      <c r="K169" s="49">
        <f>IF(I169=1,F169,0)</f>
        <v>0</v>
      </c>
      <c r="L169" s="49">
        <f>IF(I169=1,H169,0)</f>
        <v>0</v>
      </c>
      <c r="N169" s="49">
        <f>IF(H169&gt;F169,1,0)</f>
        <v>0</v>
      </c>
      <c r="P169" s="49">
        <f>IF(B169&lt;=$F$5,DATE(YEAR(P168),MONTH(P168)+1,DAY(P168)),0)</f>
        <v>0</v>
      </c>
    </row>
    <row r="170" spans="1:16" ht="12.75">
      <c r="A170" s="49">
        <f>IF(A169=12,1,A169+1)</f>
        <v>5</v>
      </c>
      <c r="B170" s="49">
        <f>IF(A169=12,B169+1,B169)</f>
        <v>14</v>
      </c>
      <c r="C170" s="49">
        <f>IF(B170&lt;=$F$5,$B$4,0)</f>
        <v>0</v>
      </c>
      <c r="D170" s="49">
        <f>IF(B170&lt;=$F$5,(F169+C170)*$B$5/12,0)</f>
        <v>0</v>
      </c>
      <c r="E170" s="49">
        <f>IF(B170&lt;=$F$5,(F169+C170)*$B$6/12,0)</f>
        <v>0</v>
      </c>
      <c r="F170" s="49">
        <f>IF(B170&lt;=$F$5,F169+D170-E170+$B$4,0)</f>
        <v>0</v>
      </c>
      <c r="G170" s="49">
        <f>IF(B170&lt;=$F$5,$F$4,0)</f>
        <v>0</v>
      </c>
      <c r="H170" s="49">
        <f>IF(B170&lt;=$F$5,H169+(H169+G170)*$F$6/12+G170,0)</f>
        <v>0</v>
      </c>
      <c r="I170" s="49">
        <f>IF(A170&lt;12,0,IF(B170=$F$5,1,0))</f>
        <v>0</v>
      </c>
      <c r="K170" s="49">
        <f>IF(I170=1,F170,0)</f>
        <v>0</v>
      </c>
      <c r="L170" s="49">
        <f>IF(I170=1,H170,0)</f>
        <v>0</v>
      </c>
      <c r="N170" s="49">
        <f>IF(H170&gt;F170,1,0)</f>
        <v>0</v>
      </c>
      <c r="P170" s="49">
        <f>IF(B170&lt;=$F$5,DATE(YEAR(P169),MONTH(P169)+1,DAY(P169)),0)</f>
        <v>0</v>
      </c>
    </row>
    <row r="171" spans="1:16" ht="12.75">
      <c r="A171" s="49">
        <f>IF(A170=12,1,A170+1)</f>
        <v>6</v>
      </c>
      <c r="B171" s="49">
        <f>IF(A170=12,B170+1,B170)</f>
        <v>14</v>
      </c>
      <c r="C171" s="49">
        <f>IF(B171&lt;=$F$5,$B$4,0)</f>
        <v>0</v>
      </c>
      <c r="D171" s="49">
        <f>IF(B171&lt;=$F$5,(F170+C171)*$B$5/12,0)</f>
        <v>0</v>
      </c>
      <c r="E171" s="49">
        <f>IF(B171&lt;=$F$5,(F170+C171)*$B$6/12,0)</f>
        <v>0</v>
      </c>
      <c r="F171" s="49">
        <f>IF(B171&lt;=$F$5,F170+D171-E171+$B$4,0)</f>
        <v>0</v>
      </c>
      <c r="G171" s="49">
        <f>IF(B171&lt;=$F$5,$F$4,0)</f>
        <v>0</v>
      </c>
      <c r="H171" s="49">
        <f>IF(B171&lt;=$F$5,H170+(H170+G171)*$F$6/12+G171,0)</f>
        <v>0</v>
      </c>
      <c r="I171" s="49">
        <f>IF(A171&lt;12,0,IF(B171=$F$5,1,0))</f>
        <v>0</v>
      </c>
      <c r="K171" s="49">
        <f>IF(I171=1,F171,0)</f>
        <v>0</v>
      </c>
      <c r="L171" s="49">
        <f>IF(I171=1,H171,0)</f>
        <v>0</v>
      </c>
      <c r="N171" s="49">
        <f>IF(H171&gt;F171,1,0)</f>
        <v>0</v>
      </c>
      <c r="P171" s="49">
        <f>IF(B171&lt;=$F$5,DATE(YEAR(P170),MONTH(P170)+1,DAY(P170)),0)</f>
        <v>0</v>
      </c>
    </row>
    <row r="172" spans="1:16" ht="12.75">
      <c r="A172" s="49">
        <f>IF(A171=12,1,A171+1)</f>
        <v>7</v>
      </c>
      <c r="B172" s="49">
        <f>IF(A171=12,B171+1,B171)</f>
        <v>14</v>
      </c>
      <c r="C172" s="49">
        <f>IF(B172&lt;=$F$5,$B$4,0)</f>
        <v>0</v>
      </c>
      <c r="D172" s="49">
        <f>IF(B172&lt;=$F$5,(F171+C172)*$B$5/12,0)</f>
        <v>0</v>
      </c>
      <c r="E172" s="49">
        <f>IF(B172&lt;=$F$5,(F171+C172)*$B$6/12,0)</f>
        <v>0</v>
      </c>
      <c r="F172" s="49">
        <f>IF(B172&lt;=$F$5,F171+D172-E172+$B$4,0)</f>
        <v>0</v>
      </c>
      <c r="G172" s="49">
        <f>IF(B172&lt;=$F$5,$F$4,0)</f>
        <v>0</v>
      </c>
      <c r="H172" s="49">
        <f>IF(B172&lt;=$F$5,H171+(H171+G172)*$F$6/12+G172,0)</f>
        <v>0</v>
      </c>
      <c r="I172" s="49">
        <f>IF(A172&lt;12,0,IF(B172=$F$5,1,0))</f>
        <v>0</v>
      </c>
      <c r="K172" s="49">
        <f>IF(I172=1,F172,0)</f>
        <v>0</v>
      </c>
      <c r="L172" s="49">
        <f>IF(I172=1,H172,0)</f>
        <v>0</v>
      </c>
      <c r="N172" s="49">
        <f>IF(H172&gt;F172,1,0)</f>
        <v>0</v>
      </c>
      <c r="P172" s="49">
        <f>IF(B172&lt;=$F$5,DATE(YEAR(P171),MONTH(P171)+1,DAY(P171)),0)</f>
        <v>0</v>
      </c>
    </row>
    <row r="173" spans="1:16" ht="12.75">
      <c r="A173" s="49">
        <f>IF(A172=12,1,A172+1)</f>
        <v>8</v>
      </c>
      <c r="B173" s="49">
        <f>IF(A172=12,B172+1,B172)</f>
        <v>14</v>
      </c>
      <c r="C173" s="49">
        <f>IF(B173&lt;=$F$5,$B$4,0)</f>
        <v>0</v>
      </c>
      <c r="D173" s="49">
        <f>IF(B173&lt;=$F$5,(F172+C173)*$B$5/12,0)</f>
        <v>0</v>
      </c>
      <c r="E173" s="49">
        <f>IF(B173&lt;=$F$5,(F172+C173)*$B$6/12,0)</f>
        <v>0</v>
      </c>
      <c r="F173" s="49">
        <f>IF(B173&lt;=$F$5,F172+D173-E173+$B$4,0)</f>
        <v>0</v>
      </c>
      <c r="G173" s="49">
        <f>IF(B173&lt;=$F$5,$F$4,0)</f>
        <v>0</v>
      </c>
      <c r="H173" s="49">
        <f>IF(B173&lt;=$F$5,H172+(H172+G173)*$F$6/12+G173,0)</f>
        <v>0</v>
      </c>
      <c r="I173" s="49">
        <f>IF(A173&lt;12,0,IF(B173=$F$5,1,0))</f>
        <v>0</v>
      </c>
      <c r="K173" s="49">
        <f>IF(I173=1,F173,0)</f>
        <v>0</v>
      </c>
      <c r="L173" s="49">
        <f>IF(I173=1,H173,0)</f>
        <v>0</v>
      </c>
      <c r="N173" s="49">
        <f>IF(H173&gt;F173,1,0)</f>
        <v>0</v>
      </c>
      <c r="P173" s="49">
        <f>IF(B173&lt;=$F$5,DATE(YEAR(P172),MONTH(P172)+1,DAY(P172)),0)</f>
        <v>0</v>
      </c>
    </row>
    <row r="174" spans="1:16" ht="12.75">
      <c r="A174" s="49">
        <f>IF(A173=12,1,A173+1)</f>
        <v>9</v>
      </c>
      <c r="B174" s="49">
        <f>IF(A173=12,B173+1,B173)</f>
        <v>14</v>
      </c>
      <c r="C174" s="49">
        <f>IF(B174&lt;=$F$5,$B$4,0)</f>
        <v>0</v>
      </c>
      <c r="D174" s="49">
        <f>IF(B174&lt;=$F$5,(F173+C174)*$B$5/12,0)</f>
        <v>0</v>
      </c>
      <c r="E174" s="49">
        <f>IF(B174&lt;=$F$5,(F173+C174)*$B$6/12,0)</f>
        <v>0</v>
      </c>
      <c r="F174" s="49">
        <f>IF(B174&lt;=$F$5,F173+D174-E174+$B$4,0)</f>
        <v>0</v>
      </c>
      <c r="G174" s="49">
        <f>IF(B174&lt;=$F$5,$F$4,0)</f>
        <v>0</v>
      </c>
      <c r="H174" s="49">
        <f>IF(B174&lt;=$F$5,H173+(H173+G174)*$F$6/12+G174,0)</f>
        <v>0</v>
      </c>
      <c r="I174" s="49">
        <f>IF(A174&lt;12,0,IF(B174=$F$5,1,0))</f>
        <v>0</v>
      </c>
      <c r="K174" s="49">
        <f>IF(I174=1,F174,0)</f>
        <v>0</v>
      </c>
      <c r="L174" s="49">
        <f>IF(I174=1,H174,0)</f>
        <v>0</v>
      </c>
      <c r="N174" s="49">
        <f>IF(H174&gt;F174,1,0)</f>
        <v>0</v>
      </c>
      <c r="P174" s="49">
        <f>IF(B174&lt;=$F$5,DATE(YEAR(P173),MONTH(P173)+1,DAY(P173)),0)</f>
        <v>0</v>
      </c>
    </row>
    <row r="175" spans="1:16" ht="12.75">
      <c r="A175" s="49">
        <f>IF(A174=12,1,A174+1)</f>
        <v>10</v>
      </c>
      <c r="B175" s="49">
        <f>IF(A174=12,B174+1,B174)</f>
        <v>14</v>
      </c>
      <c r="C175" s="49">
        <f>IF(B175&lt;=$F$5,$B$4,0)</f>
        <v>0</v>
      </c>
      <c r="D175" s="49">
        <f>IF(B175&lt;=$F$5,(F174+C175)*$B$5/12,0)</f>
        <v>0</v>
      </c>
      <c r="E175" s="49">
        <f>IF(B175&lt;=$F$5,(F174+C175)*$B$6/12,0)</f>
        <v>0</v>
      </c>
      <c r="F175" s="49">
        <f>IF(B175&lt;=$F$5,F174+D175-E175+$B$4,0)</f>
        <v>0</v>
      </c>
      <c r="G175" s="49">
        <f>IF(B175&lt;=$F$5,$F$4,0)</f>
        <v>0</v>
      </c>
      <c r="H175" s="49">
        <f>IF(B175&lt;=$F$5,H174+(H174+G175)*$F$6/12+G175,0)</f>
        <v>0</v>
      </c>
      <c r="I175" s="49">
        <f>IF(A175&lt;12,0,IF(B175=$F$5,1,0))</f>
        <v>0</v>
      </c>
      <c r="K175" s="49">
        <f>IF(I175=1,F175,0)</f>
        <v>0</v>
      </c>
      <c r="L175" s="49">
        <f>IF(I175=1,H175,0)</f>
        <v>0</v>
      </c>
      <c r="N175" s="49">
        <f>IF(H175&gt;F175,1,0)</f>
        <v>0</v>
      </c>
      <c r="P175" s="49">
        <f>IF(B175&lt;=$F$5,DATE(YEAR(P174),MONTH(P174)+1,DAY(P174)),0)</f>
        <v>0</v>
      </c>
    </row>
    <row r="176" spans="1:16" ht="12.75">
      <c r="A176" s="49">
        <f>IF(A175=12,1,A175+1)</f>
        <v>11</v>
      </c>
      <c r="B176" s="49">
        <f>IF(A175=12,B175+1,B175)</f>
        <v>14</v>
      </c>
      <c r="C176" s="49">
        <f>IF(B176&lt;=$F$5,$B$4,0)</f>
        <v>0</v>
      </c>
      <c r="D176" s="49">
        <f>IF(B176&lt;=$F$5,(F175+C176)*$B$5/12,0)</f>
        <v>0</v>
      </c>
      <c r="E176" s="49">
        <f>IF(B176&lt;=$F$5,(F175+C176)*$B$6/12,0)</f>
        <v>0</v>
      </c>
      <c r="F176" s="49">
        <f>IF(B176&lt;=$F$5,F175+D176-E176+$B$4,0)</f>
        <v>0</v>
      </c>
      <c r="G176" s="49">
        <f>IF(B176&lt;=$F$5,$F$4,0)</f>
        <v>0</v>
      </c>
      <c r="H176" s="49">
        <f>IF(B176&lt;=$F$5,H175+(H175+G176)*$F$6/12+G176,0)</f>
        <v>0</v>
      </c>
      <c r="I176" s="49">
        <f>IF(A176&lt;12,0,IF(B176=$F$5,1,0))</f>
        <v>0</v>
      </c>
      <c r="K176" s="49">
        <f>IF(I176=1,F176,0)</f>
        <v>0</v>
      </c>
      <c r="L176" s="49">
        <f>IF(I176=1,H176,0)</f>
        <v>0</v>
      </c>
      <c r="N176" s="49">
        <f>IF(H176&gt;F176,1,0)</f>
        <v>0</v>
      </c>
      <c r="P176" s="49">
        <f>IF(B176&lt;=$F$5,DATE(YEAR(P175),MONTH(P175)+1,DAY(P175)),0)</f>
        <v>0</v>
      </c>
    </row>
    <row r="177" spans="1:16" ht="12.75">
      <c r="A177" s="49">
        <f>IF(A176=12,1,A176+1)</f>
        <v>12</v>
      </c>
      <c r="B177" s="49">
        <f>IF(A176=12,B176+1,B176)</f>
        <v>14</v>
      </c>
      <c r="C177" s="49">
        <f>IF(B177&lt;=$F$5,$B$4,0)</f>
        <v>0</v>
      </c>
      <c r="D177" s="49">
        <f>IF(B177&lt;=$F$5,(F176+C177)*$B$5/12,0)</f>
        <v>0</v>
      </c>
      <c r="E177" s="49">
        <f>IF(B177&lt;=$F$5,(F176+C177)*$B$6/12,0)</f>
        <v>0</v>
      </c>
      <c r="F177" s="49">
        <f>IF(B177&lt;=$F$5,F176+D177-E177+$B$4,0)</f>
        <v>0</v>
      </c>
      <c r="G177" s="49">
        <f>IF(B177&lt;=$F$5,$F$4,0)</f>
        <v>0</v>
      </c>
      <c r="H177" s="49">
        <f>IF(B177&lt;=$F$5,H176+(H176+G177)*$F$6/12+G177,0)</f>
        <v>0</v>
      </c>
      <c r="I177" s="49">
        <f>IF(A177&lt;12,0,IF(B177=$F$5,1,0))</f>
        <v>0</v>
      </c>
      <c r="K177" s="49">
        <f>IF(I177=1,F177,0)</f>
        <v>0</v>
      </c>
      <c r="L177" s="49">
        <f>IF(I177=1,H177,0)</f>
        <v>0</v>
      </c>
      <c r="N177" s="49">
        <f>IF(H177&gt;F177,1,0)</f>
        <v>0</v>
      </c>
      <c r="P177" s="49">
        <f>IF(B177&lt;=$F$5,DATE(YEAR(P176),MONTH(P176)+1,DAY(P176)),0)</f>
        <v>0</v>
      </c>
    </row>
    <row r="178" spans="1:16" ht="12.75">
      <c r="A178" s="49">
        <f>IF(A177=12,1,A177+1)</f>
        <v>1</v>
      </c>
      <c r="B178" s="49">
        <f>IF(A177=12,B177+1,B177)</f>
        <v>15</v>
      </c>
      <c r="C178" s="49">
        <f>IF(B178&lt;=$F$5,$B$4,0)</f>
        <v>0</v>
      </c>
      <c r="D178" s="49">
        <f>IF(B178&lt;=$F$5,(F177+C178)*$B$5/12,0)</f>
        <v>0</v>
      </c>
      <c r="E178" s="49">
        <f>IF(B178&lt;=$F$5,(F177+C178)*$B$6/12,0)</f>
        <v>0</v>
      </c>
      <c r="F178" s="49">
        <f>IF(B178&lt;=$F$5,F177+D178-E178+$B$4,0)</f>
        <v>0</v>
      </c>
      <c r="G178" s="49">
        <f>IF(B178&lt;=$F$5,$F$4,0)</f>
        <v>0</v>
      </c>
      <c r="H178" s="49">
        <f>IF(B178&lt;=$F$5,H177+(H177+G178)*$F$6/12+G178,0)</f>
        <v>0</v>
      </c>
      <c r="I178" s="49">
        <f>IF(A178&lt;12,0,IF(B178=$F$5,1,0))</f>
        <v>0</v>
      </c>
      <c r="K178" s="49">
        <f>IF(I178=1,F178,0)</f>
        <v>0</v>
      </c>
      <c r="L178" s="49">
        <f>IF(I178=1,H178,0)</f>
        <v>0</v>
      </c>
      <c r="N178" s="49">
        <f>IF(H178&gt;F178,1,0)</f>
        <v>0</v>
      </c>
      <c r="P178" s="49">
        <f>IF(B178&lt;=$F$5,DATE(YEAR(P177),MONTH(P177)+1,DAY(P177)),0)</f>
        <v>0</v>
      </c>
    </row>
    <row r="179" spans="1:16" ht="12.75">
      <c r="A179" s="49">
        <f>IF(A178=12,1,A178+1)</f>
        <v>2</v>
      </c>
      <c r="B179" s="49">
        <f>IF(A178=12,B178+1,B178)</f>
        <v>15</v>
      </c>
      <c r="C179" s="49">
        <f>IF(B179&lt;=$F$5,$B$4,0)</f>
        <v>0</v>
      </c>
      <c r="D179" s="49">
        <f>IF(B179&lt;=$F$5,(F178+C179)*$B$5/12,0)</f>
        <v>0</v>
      </c>
      <c r="E179" s="49">
        <f>IF(B179&lt;=$F$5,(F178+C179)*$B$6/12,0)</f>
        <v>0</v>
      </c>
      <c r="F179" s="49">
        <f>IF(B179&lt;=$F$5,F178+D179-E179+$B$4,0)</f>
        <v>0</v>
      </c>
      <c r="G179" s="49">
        <f>IF(B179&lt;=$F$5,$F$4,0)</f>
        <v>0</v>
      </c>
      <c r="H179" s="49">
        <f>IF(B179&lt;=$F$5,H178+(H178+G179)*$F$6/12+G179,0)</f>
        <v>0</v>
      </c>
      <c r="I179" s="49">
        <f>IF(A179&lt;12,0,IF(B179=$F$5,1,0))</f>
        <v>0</v>
      </c>
      <c r="K179" s="49">
        <f>IF(I179=1,F179,0)</f>
        <v>0</v>
      </c>
      <c r="L179" s="49">
        <f>IF(I179=1,H179,0)</f>
        <v>0</v>
      </c>
      <c r="N179" s="49">
        <f>IF(H179&gt;F179,1,0)</f>
        <v>0</v>
      </c>
      <c r="P179" s="49">
        <f>IF(B179&lt;=$F$5,DATE(YEAR(P178),MONTH(P178)+1,DAY(P178)),0)</f>
        <v>0</v>
      </c>
    </row>
    <row r="180" spans="1:16" ht="12.75">
      <c r="A180" s="49">
        <f>IF(A179=12,1,A179+1)</f>
        <v>3</v>
      </c>
      <c r="B180" s="49">
        <f>IF(A179=12,B179+1,B179)</f>
        <v>15</v>
      </c>
      <c r="C180" s="49">
        <f>IF(B180&lt;=$F$5,$B$4,0)</f>
        <v>0</v>
      </c>
      <c r="D180" s="49">
        <f>IF(B180&lt;=$F$5,(F179+C180)*$B$5/12,0)</f>
        <v>0</v>
      </c>
      <c r="E180" s="49">
        <f>IF(B180&lt;=$F$5,(F179+C180)*$B$6/12,0)</f>
        <v>0</v>
      </c>
      <c r="F180" s="49">
        <f>IF(B180&lt;=$F$5,F179+D180-E180+$B$4,0)</f>
        <v>0</v>
      </c>
      <c r="G180" s="49">
        <f>IF(B180&lt;=$F$5,$F$4,0)</f>
        <v>0</v>
      </c>
      <c r="H180" s="49">
        <f>IF(B180&lt;=$F$5,H179+(H179+G180)*$F$6/12+G180,0)</f>
        <v>0</v>
      </c>
      <c r="I180" s="49">
        <f>IF(A180&lt;12,0,IF(B180=$F$5,1,0))</f>
        <v>0</v>
      </c>
      <c r="K180" s="49">
        <f>IF(I180=1,F180,0)</f>
        <v>0</v>
      </c>
      <c r="L180" s="49">
        <f>IF(I180=1,H180,0)</f>
        <v>0</v>
      </c>
      <c r="N180" s="49">
        <f>IF(H180&gt;F180,1,0)</f>
        <v>0</v>
      </c>
      <c r="P180" s="49">
        <f>IF(B180&lt;=$F$5,DATE(YEAR(P179),MONTH(P179)+1,DAY(P179)),0)</f>
        <v>0</v>
      </c>
    </row>
    <row r="181" spans="1:16" ht="12.75">
      <c r="A181" s="49">
        <f>IF(A180=12,1,A180+1)</f>
        <v>4</v>
      </c>
      <c r="B181" s="49">
        <f>IF(A180=12,B180+1,B180)</f>
        <v>15</v>
      </c>
      <c r="C181" s="49">
        <f>IF(B181&lt;=$F$5,$B$4,0)</f>
        <v>0</v>
      </c>
      <c r="D181" s="49">
        <f>IF(B181&lt;=$F$5,(F180+C181)*$B$5/12,0)</f>
        <v>0</v>
      </c>
      <c r="E181" s="49">
        <f>IF(B181&lt;=$F$5,(F180+C181)*$B$6/12,0)</f>
        <v>0</v>
      </c>
      <c r="F181" s="49">
        <f>IF(B181&lt;=$F$5,F180+D181-E181+$B$4,0)</f>
        <v>0</v>
      </c>
      <c r="G181" s="49">
        <f>IF(B181&lt;=$F$5,$F$4,0)</f>
        <v>0</v>
      </c>
      <c r="H181" s="49">
        <f>IF(B181&lt;=$F$5,H180+(H180+G181)*$F$6/12+G181,0)</f>
        <v>0</v>
      </c>
      <c r="I181" s="49">
        <f>IF(A181&lt;12,0,IF(B181=$F$5,1,0))</f>
        <v>0</v>
      </c>
      <c r="K181" s="49">
        <f>IF(I181=1,F181,0)</f>
        <v>0</v>
      </c>
      <c r="L181" s="49">
        <f>IF(I181=1,H181,0)</f>
        <v>0</v>
      </c>
      <c r="N181" s="49">
        <f>IF(H181&gt;F181,1,0)</f>
        <v>0</v>
      </c>
      <c r="P181" s="49">
        <f>IF(B181&lt;=$F$5,DATE(YEAR(P180),MONTH(P180)+1,DAY(P180)),0)</f>
        <v>0</v>
      </c>
    </row>
    <row r="182" spans="1:16" ht="12.75">
      <c r="A182" s="49">
        <f>IF(A181=12,1,A181+1)</f>
        <v>5</v>
      </c>
      <c r="B182" s="49">
        <f>IF(A181=12,B181+1,B181)</f>
        <v>15</v>
      </c>
      <c r="C182" s="49">
        <f>IF(B182&lt;=$F$5,$B$4,0)</f>
        <v>0</v>
      </c>
      <c r="D182" s="49">
        <f>IF(B182&lt;=$F$5,(F181+C182)*$B$5/12,0)</f>
        <v>0</v>
      </c>
      <c r="E182" s="49">
        <f>IF(B182&lt;=$F$5,(F181+C182)*$B$6/12,0)</f>
        <v>0</v>
      </c>
      <c r="F182" s="49">
        <f>IF(B182&lt;=$F$5,F181+D182-E182+$B$4,0)</f>
        <v>0</v>
      </c>
      <c r="G182" s="49">
        <f>IF(B182&lt;=$F$5,$F$4,0)</f>
        <v>0</v>
      </c>
      <c r="H182" s="49">
        <f>IF(B182&lt;=$F$5,H181+(H181+G182)*$F$6/12+G182,0)</f>
        <v>0</v>
      </c>
      <c r="I182" s="49">
        <f>IF(A182&lt;12,0,IF(B182=$F$5,1,0))</f>
        <v>0</v>
      </c>
      <c r="K182" s="49">
        <f>IF(I182=1,F182,0)</f>
        <v>0</v>
      </c>
      <c r="L182" s="49">
        <f>IF(I182=1,H182,0)</f>
        <v>0</v>
      </c>
      <c r="N182" s="49">
        <f>IF(H182&gt;F182,1,0)</f>
        <v>0</v>
      </c>
      <c r="P182" s="49">
        <f>IF(B182&lt;=$F$5,DATE(YEAR(P181),MONTH(P181)+1,DAY(P181)),0)</f>
        <v>0</v>
      </c>
    </row>
    <row r="183" spans="1:16" ht="12.75">
      <c r="A183" s="49">
        <f>IF(A182=12,1,A182+1)</f>
        <v>6</v>
      </c>
      <c r="B183" s="49">
        <f>IF(A182=12,B182+1,B182)</f>
        <v>15</v>
      </c>
      <c r="C183" s="49">
        <f>IF(B183&lt;=$F$5,$B$4,0)</f>
        <v>0</v>
      </c>
      <c r="D183" s="49">
        <f>IF(B183&lt;=$F$5,(F182+C183)*$B$5/12,0)</f>
        <v>0</v>
      </c>
      <c r="E183" s="49">
        <f>IF(B183&lt;=$F$5,(F182+C183)*$B$6/12,0)</f>
        <v>0</v>
      </c>
      <c r="F183" s="49">
        <f>IF(B183&lt;=$F$5,F182+D183-E183+$B$4,0)</f>
        <v>0</v>
      </c>
      <c r="G183" s="49">
        <f>IF(B183&lt;=$F$5,$F$4,0)</f>
        <v>0</v>
      </c>
      <c r="H183" s="49">
        <f>IF(B183&lt;=$F$5,H182+(H182+G183)*$F$6/12+G183,0)</f>
        <v>0</v>
      </c>
      <c r="I183" s="49">
        <f>IF(A183&lt;12,0,IF(B183=$F$5,1,0))</f>
        <v>0</v>
      </c>
      <c r="K183" s="49">
        <f>IF(I183=1,F183,0)</f>
        <v>0</v>
      </c>
      <c r="L183" s="49">
        <f>IF(I183=1,H183,0)</f>
        <v>0</v>
      </c>
      <c r="N183" s="49">
        <f>IF(H183&gt;F183,1,0)</f>
        <v>0</v>
      </c>
      <c r="P183" s="49">
        <f>IF(B183&lt;=$F$5,DATE(YEAR(P182),MONTH(P182)+1,DAY(P182)),0)</f>
        <v>0</v>
      </c>
    </row>
    <row r="184" spans="1:16" ht="12.75">
      <c r="A184" s="49">
        <f>IF(A183=12,1,A183+1)</f>
        <v>7</v>
      </c>
      <c r="B184" s="49">
        <f>IF(A183=12,B183+1,B183)</f>
        <v>15</v>
      </c>
      <c r="C184" s="49">
        <f>IF(B184&lt;=$F$5,$B$4,0)</f>
        <v>0</v>
      </c>
      <c r="D184" s="49">
        <f>IF(B184&lt;=$F$5,(F183+C184)*$B$5/12,0)</f>
        <v>0</v>
      </c>
      <c r="E184" s="49">
        <f>IF(B184&lt;=$F$5,(F183+C184)*$B$6/12,0)</f>
        <v>0</v>
      </c>
      <c r="F184" s="49">
        <f>IF(B184&lt;=$F$5,F183+D184-E184+$B$4,0)</f>
        <v>0</v>
      </c>
      <c r="G184" s="49">
        <f>IF(B184&lt;=$F$5,$F$4,0)</f>
        <v>0</v>
      </c>
      <c r="H184" s="49">
        <f>IF(B184&lt;=$F$5,H183+(H183+G184)*$F$6/12+G184,0)</f>
        <v>0</v>
      </c>
      <c r="I184" s="49">
        <f>IF(A184&lt;12,0,IF(B184=$F$5,1,0))</f>
        <v>0</v>
      </c>
      <c r="K184" s="49">
        <f>IF(I184=1,F184,0)</f>
        <v>0</v>
      </c>
      <c r="L184" s="49">
        <f>IF(I184=1,H184,0)</f>
        <v>0</v>
      </c>
      <c r="N184" s="49">
        <f>IF(H184&gt;F184,1,0)</f>
        <v>0</v>
      </c>
      <c r="P184" s="49">
        <f>IF(B184&lt;=$F$5,DATE(YEAR(P183),MONTH(P183)+1,DAY(P183)),0)</f>
        <v>0</v>
      </c>
    </row>
    <row r="185" spans="1:16" ht="12.75">
      <c r="A185" s="49">
        <f>IF(A184=12,1,A184+1)</f>
        <v>8</v>
      </c>
      <c r="B185" s="49">
        <f>IF(A184=12,B184+1,B184)</f>
        <v>15</v>
      </c>
      <c r="C185" s="49">
        <f>IF(B185&lt;=$F$5,$B$4,0)</f>
        <v>0</v>
      </c>
      <c r="D185" s="49">
        <f>IF(B185&lt;=$F$5,(F184+C185)*$B$5/12,0)</f>
        <v>0</v>
      </c>
      <c r="E185" s="49">
        <f>IF(B185&lt;=$F$5,(F184+C185)*$B$6/12,0)</f>
        <v>0</v>
      </c>
      <c r="F185" s="49">
        <f>IF(B185&lt;=$F$5,F184+D185-E185+$B$4,0)</f>
        <v>0</v>
      </c>
      <c r="G185" s="49">
        <f>IF(B185&lt;=$F$5,$F$4,0)</f>
        <v>0</v>
      </c>
      <c r="H185" s="49">
        <f>IF(B185&lt;=$F$5,H184+(H184+G185)*$F$6/12+G185,0)</f>
        <v>0</v>
      </c>
      <c r="I185" s="49">
        <f>IF(A185&lt;12,0,IF(B185=$F$5,1,0))</f>
        <v>0</v>
      </c>
      <c r="K185" s="49">
        <f>IF(I185=1,F185,0)</f>
        <v>0</v>
      </c>
      <c r="L185" s="49">
        <f>IF(I185=1,H185,0)</f>
        <v>0</v>
      </c>
      <c r="N185" s="49">
        <f>IF(H185&gt;F185,1,0)</f>
        <v>0</v>
      </c>
      <c r="P185" s="49">
        <f>IF(B185&lt;=$F$5,DATE(YEAR(P184),MONTH(P184)+1,DAY(P184)),0)</f>
        <v>0</v>
      </c>
    </row>
    <row r="186" spans="1:16" ht="12.75">
      <c r="A186" s="49">
        <f>IF(A185=12,1,A185+1)</f>
        <v>9</v>
      </c>
      <c r="B186" s="49">
        <f>IF(A185=12,B185+1,B185)</f>
        <v>15</v>
      </c>
      <c r="C186" s="49">
        <f>IF(B186&lt;=$F$5,$B$4,0)</f>
        <v>0</v>
      </c>
      <c r="D186" s="49">
        <f>IF(B186&lt;=$F$5,(F185+C186)*$B$5/12,0)</f>
        <v>0</v>
      </c>
      <c r="E186" s="49">
        <f>IF(B186&lt;=$F$5,(F185+C186)*$B$6/12,0)</f>
        <v>0</v>
      </c>
      <c r="F186" s="49">
        <f>IF(B186&lt;=$F$5,F185+D186-E186+$B$4,0)</f>
        <v>0</v>
      </c>
      <c r="G186" s="49">
        <f>IF(B186&lt;=$F$5,$F$4,0)</f>
        <v>0</v>
      </c>
      <c r="H186" s="49">
        <f>IF(B186&lt;=$F$5,H185+(H185+G186)*$F$6/12+G186,0)</f>
        <v>0</v>
      </c>
      <c r="I186" s="49">
        <f>IF(A186&lt;12,0,IF(B186=$F$5,1,0))</f>
        <v>0</v>
      </c>
      <c r="K186" s="49">
        <f>IF(I186=1,F186,0)</f>
        <v>0</v>
      </c>
      <c r="L186" s="49">
        <f>IF(I186=1,H186,0)</f>
        <v>0</v>
      </c>
      <c r="N186" s="49">
        <f>IF(H186&gt;F186,1,0)</f>
        <v>0</v>
      </c>
      <c r="P186" s="49">
        <f>IF(B186&lt;=$F$5,DATE(YEAR(P185),MONTH(P185)+1,DAY(P185)),0)</f>
        <v>0</v>
      </c>
    </row>
    <row r="187" spans="1:16" ht="12.75">
      <c r="A187" s="49">
        <f>IF(A186=12,1,A186+1)</f>
        <v>10</v>
      </c>
      <c r="B187" s="49">
        <f>IF(A186=12,B186+1,B186)</f>
        <v>15</v>
      </c>
      <c r="C187" s="49">
        <f>IF(B187&lt;=$F$5,$B$4,0)</f>
        <v>0</v>
      </c>
      <c r="D187" s="49">
        <f>IF(B187&lt;=$F$5,(F186+C187)*$B$5/12,0)</f>
        <v>0</v>
      </c>
      <c r="E187" s="49">
        <f>IF(B187&lt;=$F$5,(F186+C187)*$B$6/12,0)</f>
        <v>0</v>
      </c>
      <c r="F187" s="49">
        <f>IF(B187&lt;=$F$5,F186+D187-E187+$B$4,0)</f>
        <v>0</v>
      </c>
      <c r="G187" s="49">
        <f>IF(B187&lt;=$F$5,$F$4,0)</f>
        <v>0</v>
      </c>
      <c r="H187" s="49">
        <f>IF(B187&lt;=$F$5,H186+(H186+G187)*$F$6/12+G187,0)</f>
        <v>0</v>
      </c>
      <c r="I187" s="49">
        <f>IF(A187&lt;12,0,IF(B187=$F$5,1,0))</f>
        <v>0</v>
      </c>
      <c r="K187" s="49">
        <f>IF(I187=1,F187,0)</f>
        <v>0</v>
      </c>
      <c r="L187" s="49">
        <f>IF(I187=1,H187,0)</f>
        <v>0</v>
      </c>
      <c r="N187" s="49">
        <f>IF(H187&gt;F187,1,0)</f>
        <v>0</v>
      </c>
      <c r="P187" s="49">
        <f>IF(B187&lt;=$F$5,DATE(YEAR(P186),MONTH(P186)+1,DAY(P186)),0)</f>
        <v>0</v>
      </c>
    </row>
    <row r="188" spans="1:16" ht="12.75">
      <c r="A188" s="49">
        <f>IF(A187=12,1,A187+1)</f>
        <v>11</v>
      </c>
      <c r="B188" s="49">
        <f>IF(A187=12,B187+1,B187)</f>
        <v>15</v>
      </c>
      <c r="C188" s="49">
        <f>IF(B188&lt;=$F$5,$B$4,0)</f>
        <v>0</v>
      </c>
      <c r="D188" s="49">
        <f>IF(B188&lt;=$F$5,(F187+C188)*$B$5/12,0)</f>
        <v>0</v>
      </c>
      <c r="E188" s="49">
        <f>IF(B188&lt;=$F$5,(F187+C188)*$B$6/12,0)</f>
        <v>0</v>
      </c>
      <c r="F188" s="49">
        <f>IF(B188&lt;=$F$5,F187+D188-E188+$B$4,0)</f>
        <v>0</v>
      </c>
      <c r="G188" s="49">
        <f>IF(B188&lt;=$F$5,$F$4,0)</f>
        <v>0</v>
      </c>
      <c r="H188" s="49">
        <f>IF(B188&lt;=$F$5,H187+(H187+G188)*$F$6/12+G188,0)</f>
        <v>0</v>
      </c>
      <c r="I188" s="49">
        <f>IF(A188&lt;12,0,IF(B188=$F$5,1,0))</f>
        <v>0</v>
      </c>
      <c r="K188" s="49">
        <f>IF(I188=1,F188,0)</f>
        <v>0</v>
      </c>
      <c r="L188" s="49">
        <f>IF(I188=1,H188,0)</f>
        <v>0</v>
      </c>
      <c r="N188" s="49">
        <f>IF(H188&gt;F188,1,0)</f>
        <v>0</v>
      </c>
      <c r="P188" s="49">
        <f>IF(B188&lt;=$F$5,DATE(YEAR(P187),MONTH(P187)+1,DAY(P187)),0)</f>
        <v>0</v>
      </c>
    </row>
    <row r="189" spans="1:16" ht="12.75">
      <c r="A189" s="49">
        <f>IF(A188=12,1,A188+1)</f>
        <v>12</v>
      </c>
      <c r="B189" s="49">
        <f>IF(A188=12,B188+1,B188)</f>
        <v>15</v>
      </c>
      <c r="C189" s="49">
        <f>IF(B189&lt;=$F$5,$B$4,0)</f>
        <v>0</v>
      </c>
      <c r="D189" s="49">
        <f>IF(B189&lt;=$F$5,(F188+C189)*$B$5/12,0)</f>
        <v>0</v>
      </c>
      <c r="E189" s="49">
        <f>IF(B189&lt;=$F$5,(F188+C189)*$B$6/12,0)</f>
        <v>0</v>
      </c>
      <c r="F189" s="49">
        <f>IF(B189&lt;=$F$5,F188+D189-E189+$B$4,0)</f>
        <v>0</v>
      </c>
      <c r="G189" s="49">
        <f>IF(B189&lt;=$F$5,$F$4,0)</f>
        <v>0</v>
      </c>
      <c r="H189" s="49">
        <f>IF(B189&lt;=$F$5,H188+(H188+G189)*$F$6/12+G189,0)</f>
        <v>0</v>
      </c>
      <c r="I189" s="49">
        <f>IF(A189&lt;12,0,IF(B189=$F$5,1,0))</f>
        <v>0</v>
      </c>
      <c r="K189" s="49">
        <f>IF(I189=1,F189,0)</f>
        <v>0</v>
      </c>
      <c r="L189" s="49">
        <f>IF(I189=1,H189,0)</f>
        <v>0</v>
      </c>
      <c r="N189" s="49">
        <f>IF(H189&gt;F189,1,0)</f>
        <v>0</v>
      </c>
      <c r="P189" s="49">
        <f>IF(B189&lt;=$F$5,DATE(YEAR(P188),MONTH(P188)+1,DAY(P188)),0)</f>
        <v>0</v>
      </c>
    </row>
    <row r="190" spans="1:16" ht="12.75">
      <c r="A190" s="49">
        <f>IF(A189=12,1,A189+1)</f>
        <v>1</v>
      </c>
      <c r="B190" s="49">
        <f>IF(A189=12,B189+1,B189)</f>
        <v>16</v>
      </c>
      <c r="C190" s="49">
        <f>IF(B190&lt;=$F$5,$B$4,0)</f>
        <v>0</v>
      </c>
      <c r="D190" s="49">
        <f>IF(B190&lt;=$F$5,(F189+C190)*$B$5/12,0)</f>
        <v>0</v>
      </c>
      <c r="E190" s="49">
        <f>IF(B190&lt;=$F$5,(F189+C190)*$B$6/12,0)</f>
        <v>0</v>
      </c>
      <c r="F190" s="49">
        <f>IF(B190&lt;=$F$5,F189+D190-E190+$B$4,0)</f>
        <v>0</v>
      </c>
      <c r="G190" s="49">
        <f>IF(B190&lt;=$F$5,$F$4,0)</f>
        <v>0</v>
      </c>
      <c r="H190" s="49">
        <f>IF(B190&lt;=$F$5,H189+(H189+G190)*$F$6/12+G190,0)</f>
        <v>0</v>
      </c>
      <c r="I190" s="49">
        <f>IF(A190&lt;12,0,IF(B190=$F$5,1,0))</f>
        <v>0</v>
      </c>
      <c r="K190" s="49">
        <f>IF(I190=1,F190,0)</f>
        <v>0</v>
      </c>
      <c r="L190" s="49">
        <f>IF(I190=1,H190,0)</f>
        <v>0</v>
      </c>
      <c r="N190" s="49">
        <f>IF(H190&gt;F190,1,0)</f>
        <v>0</v>
      </c>
      <c r="P190" s="49">
        <f>IF(B190&lt;=$F$5,DATE(YEAR(P189),MONTH(P189)+1,DAY(P189)),0)</f>
        <v>0</v>
      </c>
    </row>
    <row r="191" spans="1:16" ht="12.75">
      <c r="A191" s="49">
        <f>IF(A190=12,1,A190+1)</f>
        <v>2</v>
      </c>
      <c r="B191" s="49">
        <f>IF(A190=12,B190+1,B190)</f>
        <v>16</v>
      </c>
      <c r="C191" s="49">
        <f>IF(B191&lt;=$F$5,$B$4,0)</f>
        <v>0</v>
      </c>
      <c r="D191" s="49">
        <f>IF(B191&lt;=$F$5,(F190+C191)*$B$5/12,0)</f>
        <v>0</v>
      </c>
      <c r="E191" s="49">
        <f>IF(B191&lt;=$F$5,(F190+C191)*$B$6/12,0)</f>
        <v>0</v>
      </c>
      <c r="F191" s="49">
        <f>IF(B191&lt;=$F$5,F190+D191-E191+$B$4,0)</f>
        <v>0</v>
      </c>
      <c r="G191" s="49">
        <f>IF(B191&lt;=$F$5,$F$4,0)</f>
        <v>0</v>
      </c>
      <c r="H191" s="49">
        <f>IF(B191&lt;=$F$5,H190+(H190+G191)*$F$6/12+G191,0)</f>
        <v>0</v>
      </c>
      <c r="I191" s="49">
        <f>IF(A191&lt;12,0,IF(B191=$F$5,1,0))</f>
        <v>0</v>
      </c>
      <c r="K191" s="49">
        <f>IF(I191=1,F191,0)</f>
        <v>0</v>
      </c>
      <c r="L191" s="49">
        <f>IF(I191=1,H191,0)</f>
        <v>0</v>
      </c>
      <c r="N191" s="49">
        <f>IF(H191&gt;F191,1,0)</f>
        <v>0</v>
      </c>
      <c r="P191" s="49">
        <f>IF(B191&lt;=$F$5,DATE(YEAR(P190),MONTH(P190)+1,DAY(P190)),0)</f>
        <v>0</v>
      </c>
    </row>
    <row r="192" spans="1:16" ht="12.75">
      <c r="A192" s="49">
        <f>IF(A191=12,1,A191+1)</f>
        <v>3</v>
      </c>
      <c r="B192" s="49">
        <f>IF(A191=12,B191+1,B191)</f>
        <v>16</v>
      </c>
      <c r="C192" s="49">
        <f>IF(B192&lt;=$F$5,$B$4,0)</f>
        <v>0</v>
      </c>
      <c r="D192" s="49">
        <f>IF(B192&lt;=$F$5,(F191+C192)*$B$5/12,0)</f>
        <v>0</v>
      </c>
      <c r="E192" s="49">
        <f>IF(B192&lt;=$F$5,(F191+C192)*$B$6/12,0)</f>
        <v>0</v>
      </c>
      <c r="F192" s="49">
        <f>IF(B192&lt;=$F$5,F191+D192-E192+$B$4,0)</f>
        <v>0</v>
      </c>
      <c r="G192" s="49">
        <f>IF(B192&lt;=$F$5,$F$4,0)</f>
        <v>0</v>
      </c>
      <c r="H192" s="49">
        <f>IF(B192&lt;=$F$5,H191+(H191+G192)*$F$6/12+G192,0)</f>
        <v>0</v>
      </c>
      <c r="I192" s="49">
        <f>IF(A192&lt;12,0,IF(B192=$F$5,1,0))</f>
        <v>0</v>
      </c>
      <c r="K192" s="49">
        <f>IF(I192=1,F192,0)</f>
        <v>0</v>
      </c>
      <c r="L192" s="49">
        <f>IF(I192=1,H192,0)</f>
        <v>0</v>
      </c>
      <c r="N192" s="49">
        <f>IF(H192&gt;F192,1,0)</f>
        <v>0</v>
      </c>
      <c r="P192" s="49">
        <f>IF(B192&lt;=$F$5,DATE(YEAR(P191),MONTH(P191)+1,DAY(P191)),0)</f>
        <v>0</v>
      </c>
    </row>
    <row r="193" spans="1:16" ht="12.75">
      <c r="A193" s="49">
        <f>IF(A192=12,1,A192+1)</f>
        <v>4</v>
      </c>
      <c r="B193" s="49">
        <f>IF(A192=12,B192+1,B192)</f>
        <v>16</v>
      </c>
      <c r="C193" s="49">
        <f>IF(B193&lt;=$F$5,$B$4,0)</f>
        <v>0</v>
      </c>
      <c r="D193" s="49">
        <f>IF(B193&lt;=$F$5,(F192+C193)*$B$5/12,0)</f>
        <v>0</v>
      </c>
      <c r="E193" s="49">
        <f>IF(B193&lt;=$F$5,(F192+C193)*$B$6/12,0)</f>
        <v>0</v>
      </c>
      <c r="F193" s="49">
        <f>IF(B193&lt;=$F$5,F192+D193-E193+$B$4,0)</f>
        <v>0</v>
      </c>
      <c r="G193" s="49">
        <f>IF(B193&lt;=$F$5,$F$4,0)</f>
        <v>0</v>
      </c>
      <c r="H193" s="49">
        <f>IF(B193&lt;=$F$5,H192+(H192+G193)*$F$6/12+G193,0)</f>
        <v>0</v>
      </c>
      <c r="I193" s="49">
        <f>IF(A193&lt;12,0,IF(B193=$F$5,1,0))</f>
        <v>0</v>
      </c>
      <c r="K193" s="49">
        <f>IF(I193=1,F193,0)</f>
        <v>0</v>
      </c>
      <c r="L193" s="49">
        <f>IF(I193=1,H193,0)</f>
        <v>0</v>
      </c>
      <c r="N193" s="49">
        <f>IF(H193&gt;F193,1,0)</f>
        <v>0</v>
      </c>
      <c r="P193" s="49">
        <f>IF(B193&lt;=$F$5,DATE(YEAR(P192),MONTH(P192)+1,DAY(P192)),0)</f>
        <v>0</v>
      </c>
    </row>
    <row r="194" spans="1:16" ht="12.75">
      <c r="A194" s="49">
        <f>IF(A193=12,1,A193+1)</f>
        <v>5</v>
      </c>
      <c r="B194" s="49">
        <f>IF(A193=12,B193+1,B193)</f>
        <v>16</v>
      </c>
      <c r="C194" s="49">
        <f>IF(B194&lt;=$F$5,$B$4,0)</f>
        <v>0</v>
      </c>
      <c r="D194" s="49">
        <f>IF(B194&lt;=$F$5,(F193+C194)*$B$5/12,0)</f>
        <v>0</v>
      </c>
      <c r="E194" s="49">
        <f>IF(B194&lt;=$F$5,(F193+C194)*$B$6/12,0)</f>
        <v>0</v>
      </c>
      <c r="F194" s="49">
        <f>IF(B194&lt;=$F$5,F193+D194-E194+$B$4,0)</f>
        <v>0</v>
      </c>
      <c r="G194" s="49">
        <f>IF(B194&lt;=$F$5,$F$4,0)</f>
        <v>0</v>
      </c>
      <c r="H194" s="49">
        <f>IF(B194&lt;=$F$5,H193+(H193+G194)*$F$6/12+G194,0)</f>
        <v>0</v>
      </c>
      <c r="I194" s="49">
        <f>IF(A194&lt;12,0,IF(B194=$F$5,1,0))</f>
        <v>0</v>
      </c>
      <c r="K194" s="49">
        <f>IF(I194=1,F194,0)</f>
        <v>0</v>
      </c>
      <c r="L194" s="49">
        <f>IF(I194=1,H194,0)</f>
        <v>0</v>
      </c>
      <c r="N194" s="49">
        <f>IF(H194&gt;F194,1,0)</f>
        <v>0</v>
      </c>
      <c r="P194" s="49">
        <f>IF(B194&lt;=$F$5,DATE(YEAR(P193),MONTH(P193)+1,DAY(P193)),0)</f>
        <v>0</v>
      </c>
    </row>
    <row r="195" spans="1:16" ht="12.75">
      <c r="A195" s="49">
        <f>IF(A194=12,1,A194+1)</f>
        <v>6</v>
      </c>
      <c r="B195" s="49">
        <f>IF(A194=12,B194+1,B194)</f>
        <v>16</v>
      </c>
      <c r="C195" s="49">
        <f>IF(B195&lt;=$F$5,$B$4,0)</f>
        <v>0</v>
      </c>
      <c r="D195" s="49">
        <f>IF(B195&lt;=$F$5,(F194+C195)*$B$5/12,0)</f>
        <v>0</v>
      </c>
      <c r="E195" s="49">
        <f>IF(B195&lt;=$F$5,(F194+C195)*$B$6/12,0)</f>
        <v>0</v>
      </c>
      <c r="F195" s="49">
        <f>IF(B195&lt;=$F$5,F194+D195-E195+$B$4,0)</f>
        <v>0</v>
      </c>
      <c r="G195" s="49">
        <f>IF(B195&lt;=$F$5,$F$4,0)</f>
        <v>0</v>
      </c>
      <c r="H195" s="49">
        <f>IF(B195&lt;=$F$5,H194+(H194+G195)*$F$6/12+G195,0)</f>
        <v>0</v>
      </c>
      <c r="I195" s="49">
        <f>IF(A195&lt;12,0,IF(B195=$F$5,1,0))</f>
        <v>0</v>
      </c>
      <c r="K195" s="49">
        <f>IF(I195=1,F195,0)</f>
        <v>0</v>
      </c>
      <c r="L195" s="49">
        <f>IF(I195=1,H195,0)</f>
        <v>0</v>
      </c>
      <c r="N195" s="49">
        <f>IF(H195&gt;F195,1,0)</f>
        <v>0</v>
      </c>
      <c r="P195" s="49">
        <f>IF(B195&lt;=$F$5,DATE(YEAR(P194),MONTH(P194)+1,DAY(P194)),0)</f>
        <v>0</v>
      </c>
    </row>
    <row r="196" spans="1:16" ht="12.75">
      <c r="A196" s="49">
        <f>IF(A195=12,1,A195+1)</f>
        <v>7</v>
      </c>
      <c r="B196" s="49">
        <f>IF(A195=12,B195+1,B195)</f>
        <v>16</v>
      </c>
      <c r="C196" s="49">
        <f>IF(B196&lt;=$F$5,$B$4,0)</f>
        <v>0</v>
      </c>
      <c r="D196" s="49">
        <f>IF(B196&lt;=$F$5,(F195+C196)*$B$5/12,0)</f>
        <v>0</v>
      </c>
      <c r="E196" s="49">
        <f>IF(B196&lt;=$F$5,(F195+C196)*$B$6/12,0)</f>
        <v>0</v>
      </c>
      <c r="F196" s="49">
        <f>IF(B196&lt;=$F$5,F195+D196-E196+$B$4,0)</f>
        <v>0</v>
      </c>
      <c r="G196" s="49">
        <f>IF(B196&lt;=$F$5,$F$4,0)</f>
        <v>0</v>
      </c>
      <c r="H196" s="49">
        <f>IF(B196&lt;=$F$5,H195+(H195+G196)*$F$6/12+G196,0)</f>
        <v>0</v>
      </c>
      <c r="I196" s="49">
        <f>IF(A196&lt;12,0,IF(B196=$F$5,1,0))</f>
        <v>0</v>
      </c>
      <c r="K196" s="49">
        <f>IF(I196=1,F196,0)</f>
        <v>0</v>
      </c>
      <c r="L196" s="49">
        <f>IF(I196=1,H196,0)</f>
        <v>0</v>
      </c>
      <c r="N196" s="49">
        <f>IF(H196&gt;F196,1,0)</f>
        <v>0</v>
      </c>
      <c r="P196" s="49">
        <f>IF(B196&lt;=$F$5,DATE(YEAR(P195),MONTH(P195)+1,DAY(P195)),0)</f>
        <v>0</v>
      </c>
    </row>
    <row r="197" spans="1:16" ht="12.75">
      <c r="A197" s="49">
        <f>IF(A196=12,1,A196+1)</f>
        <v>8</v>
      </c>
      <c r="B197" s="49">
        <f>IF(A196=12,B196+1,B196)</f>
        <v>16</v>
      </c>
      <c r="C197" s="49">
        <f>IF(B197&lt;=$F$5,$B$4,0)</f>
        <v>0</v>
      </c>
      <c r="D197" s="49">
        <f>IF(B197&lt;=$F$5,(F196+C197)*$B$5/12,0)</f>
        <v>0</v>
      </c>
      <c r="E197" s="49">
        <f>IF(B197&lt;=$F$5,(F196+C197)*$B$6/12,0)</f>
        <v>0</v>
      </c>
      <c r="F197" s="49">
        <f>IF(B197&lt;=$F$5,F196+D197-E197+$B$4,0)</f>
        <v>0</v>
      </c>
      <c r="G197" s="49">
        <f>IF(B197&lt;=$F$5,$F$4,0)</f>
        <v>0</v>
      </c>
      <c r="H197" s="49">
        <f>IF(B197&lt;=$F$5,H196+(H196+G197)*$F$6/12+G197,0)</f>
        <v>0</v>
      </c>
      <c r="I197" s="49">
        <f>IF(A197&lt;12,0,IF(B197=$F$5,1,0))</f>
        <v>0</v>
      </c>
      <c r="K197" s="49">
        <f>IF(I197=1,F197,0)</f>
        <v>0</v>
      </c>
      <c r="L197" s="49">
        <f>IF(I197=1,H197,0)</f>
        <v>0</v>
      </c>
      <c r="N197" s="49">
        <f>IF(H197&gt;F197,1,0)</f>
        <v>0</v>
      </c>
      <c r="P197" s="49">
        <f>IF(B197&lt;=$F$5,DATE(YEAR(P196),MONTH(P196)+1,DAY(P196)),0)</f>
        <v>0</v>
      </c>
    </row>
    <row r="198" spans="1:16" ht="12.75">
      <c r="A198" s="49">
        <f>IF(A197=12,1,A197+1)</f>
        <v>9</v>
      </c>
      <c r="B198" s="49">
        <f>IF(A197=12,B197+1,B197)</f>
        <v>16</v>
      </c>
      <c r="C198" s="49">
        <f>IF(B198&lt;=$F$5,$B$4,0)</f>
        <v>0</v>
      </c>
      <c r="D198" s="49">
        <f>IF(B198&lt;=$F$5,(F197+C198)*$B$5/12,0)</f>
        <v>0</v>
      </c>
      <c r="E198" s="49">
        <f>IF(B198&lt;=$F$5,(F197+C198)*$B$6/12,0)</f>
        <v>0</v>
      </c>
      <c r="F198" s="49">
        <f>IF(B198&lt;=$F$5,F197+D198-E198+$B$4,0)</f>
        <v>0</v>
      </c>
      <c r="G198" s="49">
        <f>IF(B198&lt;=$F$5,$F$4,0)</f>
        <v>0</v>
      </c>
      <c r="H198" s="49">
        <f>IF(B198&lt;=$F$5,H197+(H197+G198)*$F$6/12+G198,0)</f>
        <v>0</v>
      </c>
      <c r="I198" s="49">
        <f>IF(A198&lt;12,0,IF(B198=$F$5,1,0))</f>
        <v>0</v>
      </c>
      <c r="K198" s="49">
        <f>IF(I198=1,F198,0)</f>
        <v>0</v>
      </c>
      <c r="L198" s="49">
        <f>IF(I198=1,H198,0)</f>
        <v>0</v>
      </c>
      <c r="N198" s="49">
        <f>IF(H198&gt;F198,1,0)</f>
        <v>0</v>
      </c>
      <c r="P198" s="49">
        <f>IF(B198&lt;=$F$5,DATE(YEAR(P197),MONTH(P197)+1,DAY(P197)),0)</f>
        <v>0</v>
      </c>
    </row>
    <row r="199" spans="1:16" ht="12.75">
      <c r="A199" s="49">
        <f>IF(A198=12,1,A198+1)</f>
        <v>10</v>
      </c>
      <c r="B199" s="49">
        <f>IF(A198=12,B198+1,B198)</f>
        <v>16</v>
      </c>
      <c r="C199" s="49">
        <f>IF(B199&lt;=$F$5,$B$4,0)</f>
        <v>0</v>
      </c>
      <c r="D199" s="49">
        <f>IF(B199&lt;=$F$5,(F198+C199)*$B$5/12,0)</f>
        <v>0</v>
      </c>
      <c r="E199" s="49">
        <f>IF(B199&lt;=$F$5,(F198+C199)*$B$6/12,0)</f>
        <v>0</v>
      </c>
      <c r="F199" s="49">
        <f>IF(B199&lt;=$F$5,F198+D199-E199+$B$4,0)</f>
        <v>0</v>
      </c>
      <c r="G199" s="49">
        <f>IF(B199&lt;=$F$5,$F$4,0)</f>
        <v>0</v>
      </c>
      <c r="H199" s="49">
        <f>IF(B199&lt;=$F$5,H198+(H198+G199)*$F$6/12+G199,0)</f>
        <v>0</v>
      </c>
      <c r="I199" s="49">
        <f>IF(A199&lt;12,0,IF(B199=$F$5,1,0))</f>
        <v>0</v>
      </c>
      <c r="K199" s="49">
        <f>IF(I199=1,F199,0)</f>
        <v>0</v>
      </c>
      <c r="L199" s="49">
        <f>IF(I199=1,H199,0)</f>
        <v>0</v>
      </c>
      <c r="N199" s="49">
        <f>IF(H199&gt;F199,1,0)</f>
        <v>0</v>
      </c>
      <c r="P199" s="49">
        <f>IF(B199&lt;=$F$5,DATE(YEAR(P198),MONTH(P198)+1,DAY(P198)),0)</f>
        <v>0</v>
      </c>
    </row>
    <row r="200" spans="1:16" ht="12.75">
      <c r="A200" s="49">
        <f>IF(A199=12,1,A199+1)</f>
        <v>11</v>
      </c>
      <c r="B200" s="49">
        <f>IF(A199=12,B199+1,B199)</f>
        <v>16</v>
      </c>
      <c r="C200" s="49">
        <f>IF(B200&lt;=$F$5,$B$4,0)</f>
        <v>0</v>
      </c>
      <c r="D200" s="49">
        <f>IF(B200&lt;=$F$5,(F199+C200)*$B$5/12,0)</f>
        <v>0</v>
      </c>
      <c r="E200" s="49">
        <f>IF(B200&lt;=$F$5,(F199+C200)*$B$6/12,0)</f>
        <v>0</v>
      </c>
      <c r="F200" s="49">
        <f>IF(B200&lt;=$F$5,F199+D200-E200+$B$4,0)</f>
        <v>0</v>
      </c>
      <c r="G200" s="49">
        <f>IF(B200&lt;=$F$5,$F$4,0)</f>
        <v>0</v>
      </c>
      <c r="H200" s="49">
        <f>IF(B200&lt;=$F$5,H199+(H199+G200)*$F$6/12+G200,0)</f>
        <v>0</v>
      </c>
      <c r="I200" s="49">
        <f>IF(A200&lt;12,0,IF(B200=$F$5,1,0))</f>
        <v>0</v>
      </c>
      <c r="K200" s="49">
        <f>IF(I200=1,F200,0)</f>
        <v>0</v>
      </c>
      <c r="L200" s="49">
        <f>IF(I200=1,H200,0)</f>
        <v>0</v>
      </c>
      <c r="N200" s="49">
        <f>IF(H200&gt;F200,1,0)</f>
        <v>0</v>
      </c>
      <c r="P200" s="49">
        <f>IF(B200&lt;=$F$5,DATE(YEAR(P199),MONTH(P199)+1,DAY(P199)),0)</f>
        <v>0</v>
      </c>
    </row>
    <row r="201" spans="1:16" ht="12.75">
      <c r="A201" s="49">
        <f>IF(A200=12,1,A200+1)</f>
        <v>12</v>
      </c>
      <c r="B201" s="49">
        <f>IF(A200=12,B200+1,B200)</f>
        <v>16</v>
      </c>
      <c r="C201" s="49">
        <f>IF(B201&lt;=$F$5,$B$4,0)</f>
        <v>0</v>
      </c>
      <c r="D201" s="49">
        <f>IF(B201&lt;=$F$5,(F200+C201)*$B$5/12,0)</f>
        <v>0</v>
      </c>
      <c r="E201" s="49">
        <f>IF(B201&lt;=$F$5,(F200+C201)*$B$6/12,0)</f>
        <v>0</v>
      </c>
      <c r="F201" s="49">
        <f>IF(B201&lt;=$F$5,F200+D201-E201+$B$4,0)</f>
        <v>0</v>
      </c>
      <c r="G201" s="49">
        <f>IF(B201&lt;=$F$5,$F$4,0)</f>
        <v>0</v>
      </c>
      <c r="H201" s="49">
        <f>IF(B201&lt;=$F$5,H200+(H200+G201)*$F$6/12+G201,0)</f>
        <v>0</v>
      </c>
      <c r="I201" s="49">
        <f>IF(A201&lt;12,0,IF(B201=$F$5,1,0))</f>
        <v>0</v>
      </c>
      <c r="K201" s="49">
        <f>IF(I201=1,F201,0)</f>
        <v>0</v>
      </c>
      <c r="L201" s="49">
        <f>IF(I201=1,H201,0)</f>
        <v>0</v>
      </c>
      <c r="N201" s="49">
        <f>IF(H201&gt;F201,1,0)</f>
        <v>0</v>
      </c>
      <c r="P201" s="49">
        <f>IF(B201&lt;=$F$5,DATE(YEAR(P200),MONTH(P200)+1,DAY(P200)),0)</f>
        <v>0</v>
      </c>
    </row>
    <row r="202" spans="1:16" ht="12.75">
      <c r="A202" s="49">
        <f>IF(A201=12,1,A201+1)</f>
        <v>1</v>
      </c>
      <c r="B202" s="49">
        <f>IF(A201=12,B201+1,B201)</f>
        <v>17</v>
      </c>
      <c r="C202" s="49">
        <f>IF(B202&lt;=$F$5,$B$4,0)</f>
        <v>0</v>
      </c>
      <c r="D202" s="49">
        <f>IF(B202&lt;=$F$5,(F201+C202)*$B$5/12,0)</f>
        <v>0</v>
      </c>
      <c r="E202" s="49">
        <f>IF(B202&lt;=$F$5,(F201+C202)*$B$6/12,0)</f>
        <v>0</v>
      </c>
      <c r="F202" s="49">
        <f>IF(B202&lt;=$F$5,F201+D202-E202+$B$4,0)</f>
        <v>0</v>
      </c>
      <c r="G202" s="49">
        <f>IF(B202&lt;=$F$5,$F$4,0)</f>
        <v>0</v>
      </c>
      <c r="H202" s="49">
        <f>IF(B202&lt;=$F$5,H201+(H201+G202)*$F$6/12+G202,0)</f>
        <v>0</v>
      </c>
      <c r="I202" s="49">
        <f>IF(A202&lt;12,0,IF(B202=$F$5,1,0))</f>
        <v>0</v>
      </c>
      <c r="K202" s="49">
        <f>IF(I202=1,F202,0)</f>
        <v>0</v>
      </c>
      <c r="L202" s="49">
        <f>IF(I202=1,H202,0)</f>
        <v>0</v>
      </c>
      <c r="N202" s="49">
        <f>IF(H202&gt;F202,1,0)</f>
        <v>0</v>
      </c>
      <c r="P202" s="49">
        <f>IF(B202&lt;=$F$5,DATE(YEAR(P201),MONTH(P201)+1,DAY(P201)),0)</f>
        <v>0</v>
      </c>
    </row>
    <row r="203" spans="1:16" ht="12.75">
      <c r="A203" s="49">
        <f>IF(A202=12,1,A202+1)</f>
        <v>2</v>
      </c>
      <c r="B203" s="49">
        <f>IF(A202=12,B202+1,B202)</f>
        <v>17</v>
      </c>
      <c r="C203" s="49">
        <f>IF(B203&lt;=$F$5,$B$4,0)</f>
        <v>0</v>
      </c>
      <c r="D203" s="49">
        <f>IF(B203&lt;=$F$5,(F202+C203)*$B$5/12,0)</f>
        <v>0</v>
      </c>
      <c r="E203" s="49">
        <f>IF(B203&lt;=$F$5,(F202+C203)*$B$6/12,0)</f>
        <v>0</v>
      </c>
      <c r="F203" s="49">
        <f>IF(B203&lt;=$F$5,F202+D203-E203+$B$4,0)</f>
        <v>0</v>
      </c>
      <c r="G203" s="49">
        <f>IF(B203&lt;=$F$5,$F$4,0)</f>
        <v>0</v>
      </c>
      <c r="H203" s="49">
        <f>IF(B203&lt;=$F$5,H202+(H202+G203)*$F$6/12+G203,0)</f>
        <v>0</v>
      </c>
      <c r="I203" s="49">
        <f>IF(A203&lt;12,0,IF(B203=$F$5,1,0))</f>
        <v>0</v>
      </c>
      <c r="K203" s="49">
        <f>IF(I203=1,F203,0)</f>
        <v>0</v>
      </c>
      <c r="L203" s="49">
        <f>IF(I203=1,H203,0)</f>
        <v>0</v>
      </c>
      <c r="N203" s="49">
        <f>IF(H203&gt;F203,1,0)</f>
        <v>0</v>
      </c>
      <c r="P203" s="49">
        <f>IF(B203&lt;=$F$5,DATE(YEAR(P202),MONTH(P202)+1,DAY(P202)),0)</f>
        <v>0</v>
      </c>
    </row>
    <row r="204" spans="1:16" ht="12.75">
      <c r="A204" s="49">
        <f>IF(A203=12,1,A203+1)</f>
        <v>3</v>
      </c>
      <c r="B204" s="49">
        <f>IF(A203=12,B203+1,B203)</f>
        <v>17</v>
      </c>
      <c r="C204" s="49">
        <f>IF(B204&lt;=$F$5,$B$4,0)</f>
        <v>0</v>
      </c>
      <c r="D204" s="49">
        <f>IF(B204&lt;=$F$5,(F203+C204)*$B$5/12,0)</f>
        <v>0</v>
      </c>
      <c r="E204" s="49">
        <f>IF(B204&lt;=$F$5,(F203+C204)*$B$6/12,0)</f>
        <v>0</v>
      </c>
      <c r="F204" s="49">
        <f>IF(B204&lt;=$F$5,F203+D204-E204+$B$4,0)</f>
        <v>0</v>
      </c>
      <c r="G204" s="49">
        <f>IF(B204&lt;=$F$5,$F$4,0)</f>
        <v>0</v>
      </c>
      <c r="H204" s="49">
        <f>IF(B204&lt;=$F$5,H203+(H203+G204)*$F$6/12+G204,0)</f>
        <v>0</v>
      </c>
      <c r="I204" s="49">
        <f>IF(A204&lt;12,0,IF(B204=$F$5,1,0))</f>
        <v>0</v>
      </c>
      <c r="K204" s="49">
        <f>IF(I204=1,F204,0)</f>
        <v>0</v>
      </c>
      <c r="L204" s="49">
        <f>IF(I204=1,H204,0)</f>
        <v>0</v>
      </c>
      <c r="N204" s="49">
        <f>IF(H204&gt;F204,1,0)</f>
        <v>0</v>
      </c>
      <c r="P204" s="49">
        <f>IF(B204&lt;=$F$5,DATE(YEAR(P203),MONTH(P203)+1,DAY(P203)),0)</f>
        <v>0</v>
      </c>
    </row>
    <row r="205" spans="1:16" ht="12.75">
      <c r="A205" s="49">
        <f>IF(A204=12,1,A204+1)</f>
        <v>4</v>
      </c>
      <c r="B205" s="49">
        <f>IF(A204=12,B204+1,B204)</f>
        <v>17</v>
      </c>
      <c r="C205" s="49">
        <f>IF(B205&lt;=$F$5,$B$4,0)</f>
        <v>0</v>
      </c>
      <c r="D205" s="49">
        <f>IF(B205&lt;=$F$5,(F204+C205)*$B$5/12,0)</f>
        <v>0</v>
      </c>
      <c r="E205" s="49">
        <f>IF(B205&lt;=$F$5,(F204+C205)*$B$6/12,0)</f>
        <v>0</v>
      </c>
      <c r="F205" s="49">
        <f>IF(B205&lt;=$F$5,F204+D205-E205+$B$4,0)</f>
        <v>0</v>
      </c>
      <c r="G205" s="49">
        <f>IF(B205&lt;=$F$5,$F$4,0)</f>
        <v>0</v>
      </c>
      <c r="H205" s="49">
        <f>IF(B205&lt;=$F$5,H204+(H204+G205)*$F$6/12+G205,0)</f>
        <v>0</v>
      </c>
      <c r="I205" s="49">
        <f>IF(A205&lt;12,0,IF(B205=$F$5,1,0))</f>
        <v>0</v>
      </c>
      <c r="K205" s="49">
        <f>IF(I205=1,F205,0)</f>
        <v>0</v>
      </c>
      <c r="L205" s="49">
        <f>IF(I205=1,H205,0)</f>
        <v>0</v>
      </c>
      <c r="N205" s="49">
        <f>IF(H205&gt;F205,1,0)</f>
        <v>0</v>
      </c>
      <c r="P205" s="49">
        <f>IF(B205&lt;=$F$5,DATE(YEAR(P204),MONTH(P204)+1,DAY(P204)),0)</f>
        <v>0</v>
      </c>
    </row>
    <row r="206" spans="1:16" ht="12.75">
      <c r="A206" s="49">
        <f>IF(A205=12,1,A205+1)</f>
        <v>5</v>
      </c>
      <c r="B206" s="49">
        <f>IF(A205=12,B205+1,B205)</f>
        <v>17</v>
      </c>
      <c r="C206" s="49">
        <f>IF(B206&lt;=$F$5,$B$4,0)</f>
        <v>0</v>
      </c>
      <c r="D206" s="49">
        <f>IF(B206&lt;=$F$5,(F205+C206)*$B$5/12,0)</f>
        <v>0</v>
      </c>
      <c r="E206" s="49">
        <f>IF(B206&lt;=$F$5,(F205+C206)*$B$6/12,0)</f>
        <v>0</v>
      </c>
      <c r="F206" s="49">
        <f>IF(B206&lt;=$F$5,F205+D206-E206+$B$4,0)</f>
        <v>0</v>
      </c>
      <c r="G206" s="49">
        <f>IF(B206&lt;=$F$5,$F$4,0)</f>
        <v>0</v>
      </c>
      <c r="H206" s="49">
        <f>IF(B206&lt;=$F$5,H205+(H205+G206)*$F$6/12+G206,0)</f>
        <v>0</v>
      </c>
      <c r="I206" s="49">
        <f>IF(A206&lt;12,0,IF(B206=$F$5,1,0))</f>
        <v>0</v>
      </c>
      <c r="K206" s="49">
        <f>IF(I206=1,F206,0)</f>
        <v>0</v>
      </c>
      <c r="L206" s="49">
        <f>IF(I206=1,H206,0)</f>
        <v>0</v>
      </c>
      <c r="N206" s="49">
        <f>IF(H206&gt;F206,1,0)</f>
        <v>0</v>
      </c>
      <c r="P206" s="49">
        <f>IF(B206&lt;=$F$5,DATE(YEAR(P205),MONTH(P205)+1,DAY(P205)),0)</f>
        <v>0</v>
      </c>
    </row>
    <row r="207" spans="1:16" ht="12.75">
      <c r="A207" s="49">
        <f>IF(A206=12,1,A206+1)</f>
        <v>6</v>
      </c>
      <c r="B207" s="49">
        <f>IF(A206=12,B206+1,B206)</f>
        <v>17</v>
      </c>
      <c r="C207" s="49">
        <f>IF(B207&lt;=$F$5,$B$4,0)</f>
        <v>0</v>
      </c>
      <c r="D207" s="49">
        <f>IF(B207&lt;=$F$5,(F206+C207)*$B$5/12,0)</f>
        <v>0</v>
      </c>
      <c r="E207" s="49">
        <f>IF(B207&lt;=$F$5,(F206+C207)*$B$6/12,0)</f>
        <v>0</v>
      </c>
      <c r="F207" s="49">
        <f>IF(B207&lt;=$F$5,F206+D207-E207+$B$4,0)</f>
        <v>0</v>
      </c>
      <c r="G207" s="49">
        <f>IF(B207&lt;=$F$5,$F$4,0)</f>
        <v>0</v>
      </c>
      <c r="H207" s="49">
        <f>IF(B207&lt;=$F$5,H206+(H206+G207)*$F$6/12+G207,0)</f>
        <v>0</v>
      </c>
      <c r="I207" s="49">
        <f>IF(A207&lt;12,0,IF(B207=$F$5,1,0))</f>
        <v>0</v>
      </c>
      <c r="K207" s="49">
        <f>IF(I207=1,F207,0)</f>
        <v>0</v>
      </c>
      <c r="L207" s="49">
        <f>IF(I207=1,H207,0)</f>
        <v>0</v>
      </c>
      <c r="N207" s="49">
        <f>IF(H207&gt;F207,1,0)</f>
        <v>0</v>
      </c>
      <c r="P207" s="49">
        <f>IF(B207&lt;=$F$5,DATE(YEAR(P206),MONTH(P206)+1,DAY(P206)),0)</f>
        <v>0</v>
      </c>
    </row>
    <row r="208" spans="1:16" ht="12.75">
      <c r="A208" s="49">
        <f>IF(A207=12,1,A207+1)</f>
        <v>7</v>
      </c>
      <c r="B208" s="49">
        <f>IF(A207=12,B207+1,B207)</f>
        <v>17</v>
      </c>
      <c r="C208" s="49">
        <f>IF(B208&lt;=$F$5,$B$4,0)</f>
        <v>0</v>
      </c>
      <c r="D208" s="49">
        <f>IF(B208&lt;=$F$5,(F207+C208)*$B$5/12,0)</f>
        <v>0</v>
      </c>
      <c r="E208" s="49">
        <f>IF(B208&lt;=$F$5,(F207+C208)*$B$6/12,0)</f>
        <v>0</v>
      </c>
      <c r="F208" s="49">
        <f>IF(B208&lt;=$F$5,F207+D208-E208+$B$4,0)</f>
        <v>0</v>
      </c>
      <c r="G208" s="49">
        <f>IF(B208&lt;=$F$5,$F$4,0)</f>
        <v>0</v>
      </c>
      <c r="H208" s="49">
        <f>IF(B208&lt;=$F$5,H207+(H207+G208)*$F$6/12+G208,0)</f>
        <v>0</v>
      </c>
      <c r="I208" s="49">
        <f>IF(A208&lt;12,0,IF(B208=$F$5,1,0))</f>
        <v>0</v>
      </c>
      <c r="K208" s="49">
        <f>IF(I208=1,F208,0)</f>
        <v>0</v>
      </c>
      <c r="L208" s="49">
        <f>IF(I208=1,H208,0)</f>
        <v>0</v>
      </c>
      <c r="N208" s="49">
        <f>IF(H208&gt;F208,1,0)</f>
        <v>0</v>
      </c>
      <c r="P208" s="49">
        <f>IF(B208&lt;=$F$5,DATE(YEAR(P207),MONTH(P207)+1,DAY(P207)),0)</f>
        <v>0</v>
      </c>
    </row>
    <row r="209" spans="1:16" ht="12.75">
      <c r="A209" s="49">
        <f>IF(A208=12,1,A208+1)</f>
        <v>8</v>
      </c>
      <c r="B209" s="49">
        <f>IF(A208=12,B208+1,B208)</f>
        <v>17</v>
      </c>
      <c r="C209" s="49">
        <f>IF(B209&lt;=$F$5,$B$4,0)</f>
        <v>0</v>
      </c>
      <c r="D209" s="49">
        <f>IF(B209&lt;=$F$5,(F208+C209)*$B$5/12,0)</f>
        <v>0</v>
      </c>
      <c r="E209" s="49">
        <f>IF(B209&lt;=$F$5,(F208+C209)*$B$6/12,0)</f>
        <v>0</v>
      </c>
      <c r="F209" s="49">
        <f>IF(B209&lt;=$F$5,F208+D209-E209+$B$4,0)</f>
        <v>0</v>
      </c>
      <c r="G209" s="49">
        <f>IF(B209&lt;=$F$5,$F$4,0)</f>
        <v>0</v>
      </c>
      <c r="H209" s="49">
        <f>IF(B209&lt;=$F$5,H208+(H208+G209)*$F$6/12+G209,0)</f>
        <v>0</v>
      </c>
      <c r="I209" s="49">
        <f>IF(A209&lt;12,0,IF(B209=$F$5,1,0))</f>
        <v>0</v>
      </c>
      <c r="K209" s="49">
        <f>IF(I209=1,F209,0)</f>
        <v>0</v>
      </c>
      <c r="L209" s="49">
        <f>IF(I209=1,H209,0)</f>
        <v>0</v>
      </c>
      <c r="N209" s="49">
        <f>IF(H209&gt;F209,1,0)</f>
        <v>0</v>
      </c>
      <c r="P209" s="49">
        <f>IF(B209&lt;=$F$5,DATE(YEAR(P208),MONTH(P208)+1,DAY(P208)),0)</f>
        <v>0</v>
      </c>
    </row>
    <row r="210" spans="1:16" ht="12.75">
      <c r="A210" s="49">
        <f>IF(A209=12,1,A209+1)</f>
        <v>9</v>
      </c>
      <c r="B210" s="49">
        <f>IF(A209=12,B209+1,B209)</f>
        <v>17</v>
      </c>
      <c r="C210" s="49">
        <f>IF(B210&lt;=$F$5,$B$4,0)</f>
        <v>0</v>
      </c>
      <c r="D210" s="49">
        <f>IF(B210&lt;=$F$5,(F209+C210)*$B$5/12,0)</f>
        <v>0</v>
      </c>
      <c r="E210" s="49">
        <f>IF(B210&lt;=$F$5,(F209+C210)*$B$6/12,0)</f>
        <v>0</v>
      </c>
      <c r="F210" s="49">
        <f>IF(B210&lt;=$F$5,F209+D210-E210+$B$4,0)</f>
        <v>0</v>
      </c>
      <c r="G210" s="49">
        <f>IF(B210&lt;=$F$5,$F$4,0)</f>
        <v>0</v>
      </c>
      <c r="H210" s="49">
        <f>IF(B210&lt;=$F$5,H209+(H209+G210)*$F$6/12+G210,0)</f>
        <v>0</v>
      </c>
      <c r="I210" s="49">
        <f>IF(A210&lt;12,0,IF(B210=$F$5,1,0))</f>
        <v>0</v>
      </c>
      <c r="K210" s="49">
        <f>IF(I210=1,F210,0)</f>
        <v>0</v>
      </c>
      <c r="L210" s="49">
        <f>IF(I210=1,H210,0)</f>
        <v>0</v>
      </c>
      <c r="N210" s="49">
        <f>IF(H210&gt;F210,1,0)</f>
        <v>0</v>
      </c>
      <c r="P210" s="49">
        <f>IF(B210&lt;=$F$5,DATE(YEAR(P209),MONTH(P209)+1,DAY(P209)),0)</f>
        <v>0</v>
      </c>
    </row>
    <row r="211" spans="1:16" ht="12.75">
      <c r="A211" s="49">
        <f>IF(A210=12,1,A210+1)</f>
        <v>10</v>
      </c>
      <c r="B211" s="49">
        <f>IF(A210=12,B210+1,B210)</f>
        <v>17</v>
      </c>
      <c r="C211" s="49">
        <f>IF(B211&lt;=$F$5,$B$4,0)</f>
        <v>0</v>
      </c>
      <c r="D211" s="49">
        <f>IF(B211&lt;=$F$5,(F210+C211)*$B$5/12,0)</f>
        <v>0</v>
      </c>
      <c r="E211" s="49">
        <f>IF(B211&lt;=$F$5,(F210+C211)*$B$6/12,0)</f>
        <v>0</v>
      </c>
      <c r="F211" s="49">
        <f>IF(B211&lt;=$F$5,F210+D211-E211+$B$4,0)</f>
        <v>0</v>
      </c>
      <c r="G211" s="49">
        <f>IF(B211&lt;=$F$5,$F$4,0)</f>
        <v>0</v>
      </c>
      <c r="H211" s="49">
        <f>IF(B211&lt;=$F$5,H210+(H210+G211)*$F$6/12+G211,0)</f>
        <v>0</v>
      </c>
      <c r="I211" s="49">
        <f>IF(A211&lt;12,0,IF(B211=$F$5,1,0))</f>
        <v>0</v>
      </c>
      <c r="K211" s="49">
        <f>IF(I211=1,F211,0)</f>
        <v>0</v>
      </c>
      <c r="L211" s="49">
        <f>IF(I211=1,H211,0)</f>
        <v>0</v>
      </c>
      <c r="N211" s="49">
        <f>IF(H211&gt;F211,1,0)</f>
        <v>0</v>
      </c>
      <c r="P211" s="49">
        <f>IF(B211&lt;=$F$5,DATE(YEAR(P210),MONTH(P210)+1,DAY(P210)),0)</f>
        <v>0</v>
      </c>
    </row>
    <row r="212" spans="1:16" ht="12.75">
      <c r="A212" s="49">
        <f>IF(A211=12,1,A211+1)</f>
        <v>11</v>
      </c>
      <c r="B212" s="49">
        <f>IF(A211=12,B211+1,B211)</f>
        <v>17</v>
      </c>
      <c r="C212" s="49">
        <f>IF(B212&lt;=$F$5,$B$4,0)</f>
        <v>0</v>
      </c>
      <c r="D212" s="49">
        <f>IF(B212&lt;=$F$5,(F211+C212)*$B$5/12,0)</f>
        <v>0</v>
      </c>
      <c r="E212" s="49">
        <f>IF(B212&lt;=$F$5,(F211+C212)*$B$6/12,0)</f>
        <v>0</v>
      </c>
      <c r="F212" s="49">
        <f>IF(B212&lt;=$F$5,F211+D212-E212+$B$4,0)</f>
        <v>0</v>
      </c>
      <c r="G212" s="49">
        <f>IF(B212&lt;=$F$5,$F$4,0)</f>
        <v>0</v>
      </c>
      <c r="H212" s="49">
        <f>IF(B212&lt;=$F$5,H211+(H211+G212)*$F$6/12+G212,0)</f>
        <v>0</v>
      </c>
      <c r="I212" s="49">
        <f>IF(A212&lt;12,0,IF(B212=$F$5,1,0))</f>
        <v>0</v>
      </c>
      <c r="K212" s="49">
        <f>IF(I212=1,F212,0)</f>
        <v>0</v>
      </c>
      <c r="L212" s="49">
        <f>IF(I212=1,H212,0)</f>
        <v>0</v>
      </c>
      <c r="N212" s="49">
        <f>IF(H212&gt;F212,1,0)</f>
        <v>0</v>
      </c>
      <c r="P212" s="49">
        <f>IF(B212&lt;=$F$5,DATE(YEAR(P211),MONTH(P211)+1,DAY(P211)),0)</f>
        <v>0</v>
      </c>
    </row>
    <row r="213" spans="1:16" ht="12.75">
      <c r="A213" s="49">
        <f>IF(A212=12,1,A212+1)</f>
        <v>12</v>
      </c>
      <c r="B213" s="49">
        <f>IF(A212=12,B212+1,B212)</f>
        <v>17</v>
      </c>
      <c r="C213" s="49">
        <f>IF(B213&lt;=$F$5,$B$4,0)</f>
        <v>0</v>
      </c>
      <c r="D213" s="49">
        <f>IF(B213&lt;=$F$5,(F212+C213)*$B$5/12,0)</f>
        <v>0</v>
      </c>
      <c r="E213" s="49">
        <f>IF(B213&lt;=$F$5,(F212+C213)*$B$6/12,0)</f>
        <v>0</v>
      </c>
      <c r="F213" s="49">
        <f>IF(B213&lt;=$F$5,F212+D213-E213+$B$4,0)</f>
        <v>0</v>
      </c>
      <c r="G213" s="49">
        <f>IF(B213&lt;=$F$5,$F$4,0)</f>
        <v>0</v>
      </c>
      <c r="H213" s="49">
        <f>IF(B213&lt;=$F$5,H212+(H212+G213)*$F$6/12+G213,0)</f>
        <v>0</v>
      </c>
      <c r="I213" s="49">
        <f>IF(A213&lt;12,0,IF(B213=$F$5,1,0))</f>
        <v>0</v>
      </c>
      <c r="K213" s="49">
        <f>IF(I213=1,F213,0)</f>
        <v>0</v>
      </c>
      <c r="L213" s="49">
        <f>IF(I213=1,H213,0)</f>
        <v>0</v>
      </c>
      <c r="N213" s="49">
        <f>IF(H213&gt;F213,1,0)</f>
        <v>0</v>
      </c>
      <c r="P213" s="49">
        <f>IF(B213&lt;=$F$5,DATE(YEAR(P212),MONTH(P212)+1,DAY(P212)),0)</f>
        <v>0</v>
      </c>
    </row>
    <row r="214" spans="1:16" ht="12.75">
      <c r="A214" s="49">
        <f>IF(A213=12,1,A213+1)</f>
        <v>1</v>
      </c>
      <c r="B214" s="49">
        <f>IF(A213=12,B213+1,B213)</f>
        <v>18</v>
      </c>
      <c r="C214" s="49">
        <f>IF(B214&lt;=$F$5,$B$4,0)</f>
        <v>0</v>
      </c>
      <c r="D214" s="49">
        <f>IF(B214&lt;=$F$5,(F213+C214)*$B$5/12,0)</f>
        <v>0</v>
      </c>
      <c r="E214" s="49">
        <f>IF(B214&lt;=$F$5,(F213+C214)*$B$6/12,0)</f>
        <v>0</v>
      </c>
      <c r="F214" s="49">
        <f>IF(B214&lt;=$F$5,F213+D214-E214+$B$4,0)</f>
        <v>0</v>
      </c>
      <c r="G214" s="49">
        <f>IF(B214&lt;=$F$5,$F$4,0)</f>
        <v>0</v>
      </c>
      <c r="H214" s="49">
        <f>IF(B214&lt;=$F$5,H213+(H213+G214)*$F$6/12+G214,0)</f>
        <v>0</v>
      </c>
      <c r="I214" s="49">
        <f>IF(A214&lt;12,0,IF(B214=$F$5,1,0))</f>
        <v>0</v>
      </c>
      <c r="K214" s="49">
        <f>IF(I214=1,F214,0)</f>
        <v>0</v>
      </c>
      <c r="L214" s="49">
        <f>IF(I214=1,H214,0)</f>
        <v>0</v>
      </c>
      <c r="N214" s="49">
        <f>IF(H214&gt;F214,1,0)</f>
        <v>0</v>
      </c>
      <c r="P214" s="49">
        <f>IF(B214&lt;=$F$5,DATE(YEAR(P213),MONTH(P213)+1,DAY(P213)),0)</f>
        <v>0</v>
      </c>
    </row>
    <row r="215" spans="1:16" ht="12.75">
      <c r="A215" s="49">
        <f>IF(A214=12,1,A214+1)</f>
        <v>2</v>
      </c>
      <c r="B215" s="49">
        <f>IF(A214=12,B214+1,B214)</f>
        <v>18</v>
      </c>
      <c r="C215" s="49">
        <f>IF(B215&lt;=$F$5,$B$4,0)</f>
        <v>0</v>
      </c>
      <c r="D215" s="49">
        <f>IF(B215&lt;=$F$5,(F214+C215)*$B$5/12,0)</f>
        <v>0</v>
      </c>
      <c r="E215" s="49">
        <f>IF(B215&lt;=$F$5,(F214+C215)*$B$6/12,0)</f>
        <v>0</v>
      </c>
      <c r="F215" s="49">
        <f>IF(B215&lt;=$F$5,F214+D215-E215+$B$4,0)</f>
        <v>0</v>
      </c>
      <c r="G215" s="49">
        <f>IF(B215&lt;=$F$5,$F$4,0)</f>
        <v>0</v>
      </c>
      <c r="H215" s="49">
        <f>IF(B215&lt;=$F$5,H214+(H214+G215)*$F$6/12+G215,0)</f>
        <v>0</v>
      </c>
      <c r="I215" s="49">
        <f>IF(A215&lt;12,0,IF(B215=$F$5,1,0))</f>
        <v>0</v>
      </c>
      <c r="K215" s="49">
        <f>IF(I215=1,F215,0)</f>
        <v>0</v>
      </c>
      <c r="L215" s="49">
        <f>IF(I215=1,H215,0)</f>
        <v>0</v>
      </c>
      <c r="N215" s="49">
        <f>IF(H215&gt;F215,1,0)</f>
        <v>0</v>
      </c>
      <c r="P215" s="49">
        <f>IF(B215&lt;=$F$5,DATE(YEAR(P214),MONTH(P214)+1,DAY(P214)),0)</f>
        <v>0</v>
      </c>
    </row>
    <row r="216" spans="1:16" ht="12.75">
      <c r="A216" s="49">
        <f>IF(A215=12,1,A215+1)</f>
        <v>3</v>
      </c>
      <c r="B216" s="49">
        <f>IF(A215=12,B215+1,B215)</f>
        <v>18</v>
      </c>
      <c r="C216" s="49">
        <f>IF(B216&lt;=$F$5,$B$4,0)</f>
        <v>0</v>
      </c>
      <c r="D216" s="49">
        <f>IF(B216&lt;=$F$5,(F215+C216)*$B$5/12,0)</f>
        <v>0</v>
      </c>
      <c r="E216" s="49">
        <f>IF(B216&lt;=$F$5,(F215+C216)*$B$6/12,0)</f>
        <v>0</v>
      </c>
      <c r="F216" s="49">
        <f>IF(B216&lt;=$F$5,F215+D216-E216+$B$4,0)</f>
        <v>0</v>
      </c>
      <c r="G216" s="49">
        <f>IF(B216&lt;=$F$5,$F$4,0)</f>
        <v>0</v>
      </c>
      <c r="H216" s="49">
        <f>IF(B216&lt;=$F$5,H215+(H215+G216)*$F$6/12+G216,0)</f>
        <v>0</v>
      </c>
      <c r="I216" s="49">
        <f>IF(A216&lt;12,0,IF(B216=$F$5,1,0))</f>
        <v>0</v>
      </c>
      <c r="K216" s="49">
        <f>IF(I216=1,F216,0)</f>
        <v>0</v>
      </c>
      <c r="L216" s="49">
        <f>IF(I216=1,H216,0)</f>
        <v>0</v>
      </c>
      <c r="N216" s="49">
        <f>IF(H216&gt;F216,1,0)</f>
        <v>0</v>
      </c>
      <c r="P216" s="49">
        <f>IF(B216&lt;=$F$5,DATE(YEAR(P215),MONTH(P215)+1,DAY(P215)),0)</f>
        <v>0</v>
      </c>
    </row>
    <row r="217" spans="1:16" ht="12.75">
      <c r="A217" s="49">
        <f>IF(A216=12,1,A216+1)</f>
        <v>4</v>
      </c>
      <c r="B217" s="49">
        <f>IF(A216=12,B216+1,B216)</f>
        <v>18</v>
      </c>
      <c r="C217" s="49">
        <f>IF(B217&lt;=$F$5,$B$4,0)</f>
        <v>0</v>
      </c>
      <c r="D217" s="49">
        <f>IF(B217&lt;=$F$5,(F216+C217)*$B$5/12,0)</f>
        <v>0</v>
      </c>
      <c r="E217" s="49">
        <f>IF(B217&lt;=$F$5,(F216+C217)*$B$6/12,0)</f>
        <v>0</v>
      </c>
      <c r="F217" s="49">
        <f>IF(B217&lt;=$F$5,F216+D217-E217+$B$4,0)</f>
        <v>0</v>
      </c>
      <c r="G217" s="49">
        <f>IF(B217&lt;=$F$5,$F$4,0)</f>
        <v>0</v>
      </c>
      <c r="H217" s="49">
        <f>IF(B217&lt;=$F$5,H216+(H216+G217)*$F$6/12+G217,0)</f>
        <v>0</v>
      </c>
      <c r="I217" s="49">
        <f>IF(A217&lt;12,0,IF(B217=$F$5,1,0))</f>
        <v>0</v>
      </c>
      <c r="K217" s="49">
        <f>IF(I217=1,F217,0)</f>
        <v>0</v>
      </c>
      <c r="L217" s="49">
        <f>IF(I217=1,H217,0)</f>
        <v>0</v>
      </c>
      <c r="N217" s="49">
        <f>IF(H217&gt;F217,1,0)</f>
        <v>0</v>
      </c>
      <c r="P217" s="49">
        <f>IF(B217&lt;=$F$5,DATE(YEAR(P216),MONTH(P216)+1,DAY(P216)),0)</f>
        <v>0</v>
      </c>
    </row>
    <row r="218" spans="1:16" ht="12.75">
      <c r="A218" s="49">
        <f>IF(A217=12,1,A217+1)</f>
        <v>5</v>
      </c>
      <c r="B218" s="49">
        <f>IF(A217=12,B217+1,B217)</f>
        <v>18</v>
      </c>
      <c r="C218" s="49">
        <f>IF(B218&lt;=$F$5,$B$4,0)</f>
        <v>0</v>
      </c>
      <c r="D218" s="49">
        <f>IF(B218&lt;=$F$5,(F217+C218)*$B$5/12,0)</f>
        <v>0</v>
      </c>
      <c r="E218" s="49">
        <f>IF(B218&lt;=$F$5,(F217+C218)*$B$6/12,0)</f>
        <v>0</v>
      </c>
      <c r="F218" s="49">
        <f>IF(B218&lt;=$F$5,F217+D218-E218+$B$4,0)</f>
        <v>0</v>
      </c>
      <c r="G218" s="49">
        <f>IF(B218&lt;=$F$5,$F$4,0)</f>
        <v>0</v>
      </c>
      <c r="H218" s="49">
        <f>IF(B218&lt;=$F$5,H217+(H217+G218)*$F$6/12+G218,0)</f>
        <v>0</v>
      </c>
      <c r="I218" s="49">
        <f>IF(A218&lt;12,0,IF(B218=$F$5,1,0))</f>
        <v>0</v>
      </c>
      <c r="K218" s="49">
        <f>IF(I218=1,F218,0)</f>
        <v>0</v>
      </c>
      <c r="L218" s="49">
        <f>IF(I218=1,H218,0)</f>
        <v>0</v>
      </c>
      <c r="N218" s="49">
        <f>IF(H218&gt;F218,1,0)</f>
        <v>0</v>
      </c>
      <c r="P218" s="49">
        <f>IF(B218&lt;=$F$5,DATE(YEAR(P217),MONTH(P217)+1,DAY(P217)),0)</f>
        <v>0</v>
      </c>
    </row>
    <row r="219" spans="1:16" ht="12.75">
      <c r="A219" s="49">
        <f>IF(A218=12,1,A218+1)</f>
        <v>6</v>
      </c>
      <c r="B219" s="49">
        <f>IF(A218=12,B218+1,B218)</f>
        <v>18</v>
      </c>
      <c r="C219" s="49">
        <f>IF(B219&lt;=$F$5,$B$4,0)</f>
        <v>0</v>
      </c>
      <c r="D219" s="49">
        <f>IF(B219&lt;=$F$5,(F218+C219)*$B$5/12,0)</f>
        <v>0</v>
      </c>
      <c r="E219" s="49">
        <f>IF(B219&lt;=$F$5,(F218+C219)*$B$6/12,0)</f>
        <v>0</v>
      </c>
      <c r="F219" s="49">
        <f>IF(B219&lt;=$F$5,F218+D219-E219+$B$4,0)</f>
        <v>0</v>
      </c>
      <c r="G219" s="49">
        <f>IF(B219&lt;=$F$5,$F$4,0)</f>
        <v>0</v>
      </c>
      <c r="H219" s="49">
        <f>IF(B219&lt;=$F$5,H218+(H218+G219)*$F$6/12+G219,0)</f>
        <v>0</v>
      </c>
      <c r="I219" s="49">
        <f>IF(A219&lt;12,0,IF(B219=$F$5,1,0))</f>
        <v>0</v>
      </c>
      <c r="K219" s="49">
        <f>IF(I219=1,F219,0)</f>
        <v>0</v>
      </c>
      <c r="L219" s="49">
        <f>IF(I219=1,H219,0)</f>
        <v>0</v>
      </c>
      <c r="N219" s="49">
        <f>IF(H219&gt;F219,1,0)</f>
        <v>0</v>
      </c>
      <c r="P219" s="49">
        <f>IF(B219&lt;=$F$5,DATE(YEAR(P218),MONTH(P218)+1,DAY(P218)),0)</f>
        <v>0</v>
      </c>
    </row>
    <row r="220" spans="1:16" ht="12.75">
      <c r="A220" s="49">
        <f>IF(A219=12,1,A219+1)</f>
        <v>7</v>
      </c>
      <c r="B220" s="49">
        <f>IF(A219=12,B219+1,B219)</f>
        <v>18</v>
      </c>
      <c r="C220" s="49">
        <f>IF(B220&lt;=$F$5,$B$4,0)</f>
        <v>0</v>
      </c>
      <c r="D220" s="49">
        <f>IF(B220&lt;=$F$5,(F219+C220)*$B$5/12,0)</f>
        <v>0</v>
      </c>
      <c r="E220" s="49">
        <f>IF(B220&lt;=$F$5,(F219+C220)*$B$6/12,0)</f>
        <v>0</v>
      </c>
      <c r="F220" s="49">
        <f>IF(B220&lt;=$F$5,F219+D220-E220+$B$4,0)</f>
        <v>0</v>
      </c>
      <c r="G220" s="49">
        <f>IF(B220&lt;=$F$5,$F$4,0)</f>
        <v>0</v>
      </c>
      <c r="H220" s="49">
        <f>IF(B220&lt;=$F$5,H219+(H219+G220)*$F$6/12+G220,0)</f>
        <v>0</v>
      </c>
      <c r="I220" s="49">
        <f>IF(A220&lt;12,0,IF(B220=$F$5,1,0))</f>
        <v>0</v>
      </c>
      <c r="K220" s="49">
        <f>IF(I220=1,F220,0)</f>
        <v>0</v>
      </c>
      <c r="L220" s="49">
        <f>IF(I220=1,H220,0)</f>
        <v>0</v>
      </c>
      <c r="N220" s="49">
        <f>IF(H220&gt;F220,1,0)</f>
        <v>0</v>
      </c>
      <c r="P220" s="49">
        <f>IF(B220&lt;=$F$5,DATE(YEAR(P219),MONTH(P219)+1,DAY(P219)),0)</f>
        <v>0</v>
      </c>
    </row>
    <row r="221" spans="1:16" ht="12.75">
      <c r="A221" s="49">
        <f>IF(A220=12,1,A220+1)</f>
        <v>8</v>
      </c>
      <c r="B221" s="49">
        <f>IF(A220=12,B220+1,B220)</f>
        <v>18</v>
      </c>
      <c r="C221" s="49">
        <f>IF(B221&lt;=$F$5,$B$4,0)</f>
        <v>0</v>
      </c>
      <c r="D221" s="49">
        <f>IF(B221&lt;=$F$5,(F220+C221)*$B$5/12,0)</f>
        <v>0</v>
      </c>
      <c r="E221" s="49">
        <f>IF(B221&lt;=$F$5,(F220+C221)*$B$6/12,0)</f>
        <v>0</v>
      </c>
      <c r="F221" s="49">
        <f>IF(B221&lt;=$F$5,F220+D221-E221+$B$4,0)</f>
        <v>0</v>
      </c>
      <c r="G221" s="49">
        <f>IF(B221&lt;=$F$5,$F$4,0)</f>
        <v>0</v>
      </c>
      <c r="H221" s="49">
        <f>IF(B221&lt;=$F$5,H220+(H220+G221)*$F$6/12+G221,0)</f>
        <v>0</v>
      </c>
      <c r="I221" s="49">
        <f>IF(A221&lt;12,0,IF(B221=$F$5,1,0))</f>
        <v>0</v>
      </c>
      <c r="K221" s="49">
        <f>IF(I221=1,F221,0)</f>
        <v>0</v>
      </c>
      <c r="L221" s="49">
        <f>IF(I221=1,H221,0)</f>
        <v>0</v>
      </c>
      <c r="N221" s="49">
        <f>IF(H221&gt;F221,1,0)</f>
        <v>0</v>
      </c>
      <c r="P221" s="49">
        <f>IF(B221&lt;=$F$5,DATE(YEAR(P220),MONTH(P220)+1,DAY(P220)),0)</f>
        <v>0</v>
      </c>
    </row>
    <row r="222" spans="1:16" ht="12.75">
      <c r="A222" s="49">
        <f>IF(A221=12,1,A221+1)</f>
        <v>9</v>
      </c>
      <c r="B222" s="49">
        <f>IF(A221=12,B221+1,B221)</f>
        <v>18</v>
      </c>
      <c r="C222" s="49">
        <f>IF(B222&lt;=$F$5,$B$4,0)</f>
        <v>0</v>
      </c>
      <c r="D222" s="49">
        <f>IF(B222&lt;=$F$5,(F221+C222)*$B$5/12,0)</f>
        <v>0</v>
      </c>
      <c r="E222" s="49">
        <f>IF(B222&lt;=$F$5,(F221+C222)*$B$6/12,0)</f>
        <v>0</v>
      </c>
      <c r="F222" s="49">
        <f>IF(B222&lt;=$F$5,F221+D222-E222+$B$4,0)</f>
        <v>0</v>
      </c>
      <c r="G222" s="49">
        <f>IF(B222&lt;=$F$5,$F$4,0)</f>
        <v>0</v>
      </c>
      <c r="H222" s="49">
        <f>IF(B222&lt;=$F$5,H221+(H221+G222)*$F$6/12+G222,0)</f>
        <v>0</v>
      </c>
      <c r="I222" s="49">
        <f>IF(A222&lt;12,0,IF(B222=$F$5,1,0))</f>
        <v>0</v>
      </c>
      <c r="K222" s="49">
        <f>IF(I222=1,F222,0)</f>
        <v>0</v>
      </c>
      <c r="L222" s="49">
        <f>IF(I222=1,H222,0)</f>
        <v>0</v>
      </c>
      <c r="N222" s="49">
        <f>IF(H222&gt;F222,1,0)</f>
        <v>0</v>
      </c>
      <c r="P222" s="49">
        <f>IF(B222&lt;=$F$5,DATE(YEAR(P221),MONTH(P221)+1,DAY(P221)),0)</f>
        <v>0</v>
      </c>
    </row>
    <row r="223" spans="1:16" ht="12.75">
      <c r="A223" s="49">
        <f>IF(A222=12,1,A222+1)</f>
        <v>10</v>
      </c>
      <c r="B223" s="49">
        <f>IF(A222=12,B222+1,B222)</f>
        <v>18</v>
      </c>
      <c r="C223" s="49">
        <f>IF(B223&lt;=$F$5,$B$4,0)</f>
        <v>0</v>
      </c>
      <c r="D223" s="49">
        <f>IF(B223&lt;=$F$5,(F222+C223)*$B$5/12,0)</f>
        <v>0</v>
      </c>
      <c r="E223" s="49">
        <f>IF(B223&lt;=$F$5,(F222+C223)*$B$6/12,0)</f>
        <v>0</v>
      </c>
      <c r="F223" s="49">
        <f>IF(B223&lt;=$F$5,F222+D223-E223+$B$4,0)</f>
        <v>0</v>
      </c>
      <c r="G223" s="49">
        <f>IF(B223&lt;=$F$5,$F$4,0)</f>
        <v>0</v>
      </c>
      <c r="H223" s="49">
        <f>IF(B223&lt;=$F$5,H222+(H222+G223)*$F$6/12+G223,0)</f>
        <v>0</v>
      </c>
      <c r="I223" s="49">
        <f>IF(A223&lt;12,0,IF(B223=$F$5,1,0))</f>
        <v>0</v>
      </c>
      <c r="K223" s="49">
        <f>IF(I223=1,F223,0)</f>
        <v>0</v>
      </c>
      <c r="L223" s="49">
        <f>IF(I223=1,H223,0)</f>
        <v>0</v>
      </c>
      <c r="N223" s="49">
        <f>IF(H223&gt;F223,1,0)</f>
        <v>0</v>
      </c>
      <c r="P223" s="49">
        <f>IF(B223&lt;=$F$5,DATE(YEAR(P222),MONTH(P222)+1,DAY(P222)),0)</f>
        <v>0</v>
      </c>
    </row>
    <row r="224" spans="1:16" ht="12.75">
      <c r="A224" s="49">
        <f>IF(A223=12,1,A223+1)</f>
        <v>11</v>
      </c>
      <c r="B224" s="49">
        <f>IF(A223=12,B223+1,B223)</f>
        <v>18</v>
      </c>
      <c r="C224" s="49">
        <f>IF(B224&lt;=$F$5,$B$4,0)</f>
        <v>0</v>
      </c>
      <c r="D224" s="49">
        <f>IF(B224&lt;=$F$5,(F223+C224)*$B$5/12,0)</f>
        <v>0</v>
      </c>
      <c r="E224" s="49">
        <f>IF(B224&lt;=$F$5,(F223+C224)*$B$6/12,0)</f>
        <v>0</v>
      </c>
      <c r="F224" s="49">
        <f>IF(B224&lt;=$F$5,F223+D224-E224+$B$4,0)</f>
        <v>0</v>
      </c>
      <c r="G224" s="49">
        <f>IF(B224&lt;=$F$5,$F$4,0)</f>
        <v>0</v>
      </c>
      <c r="H224" s="49">
        <f>IF(B224&lt;=$F$5,H223+(H223+G224)*$F$6/12+G224,0)</f>
        <v>0</v>
      </c>
      <c r="I224" s="49">
        <f>IF(A224&lt;12,0,IF(B224=$F$5,1,0))</f>
        <v>0</v>
      </c>
      <c r="K224" s="49">
        <f>IF(I224=1,F224,0)</f>
        <v>0</v>
      </c>
      <c r="L224" s="49">
        <f>IF(I224=1,H224,0)</f>
        <v>0</v>
      </c>
      <c r="N224" s="49">
        <f>IF(H224&gt;F224,1,0)</f>
        <v>0</v>
      </c>
      <c r="P224" s="49">
        <f>IF(B224&lt;=$F$5,DATE(YEAR(P223),MONTH(P223)+1,DAY(P223)),0)</f>
        <v>0</v>
      </c>
    </row>
    <row r="225" spans="1:16" ht="12.75">
      <c r="A225" s="49">
        <f>IF(A224=12,1,A224+1)</f>
        <v>12</v>
      </c>
      <c r="B225" s="49">
        <f>IF(A224=12,B224+1,B224)</f>
        <v>18</v>
      </c>
      <c r="C225" s="49">
        <f>IF(B225&lt;=$F$5,$B$4,0)</f>
        <v>0</v>
      </c>
      <c r="D225" s="49">
        <f>IF(B225&lt;=$F$5,(F224+C225)*$B$5/12,0)</f>
        <v>0</v>
      </c>
      <c r="E225" s="49">
        <f>IF(B225&lt;=$F$5,(F224+C225)*$B$6/12,0)</f>
        <v>0</v>
      </c>
      <c r="F225" s="49">
        <f>IF(B225&lt;=$F$5,F224+D225-E225+$B$4,0)</f>
        <v>0</v>
      </c>
      <c r="G225" s="49">
        <f>IF(B225&lt;=$F$5,$F$4,0)</f>
        <v>0</v>
      </c>
      <c r="H225" s="49">
        <f>IF(B225&lt;=$F$5,H224+(H224+G225)*$F$6/12+G225,0)</f>
        <v>0</v>
      </c>
      <c r="I225" s="49">
        <f>IF(A225&lt;12,0,IF(B225=$F$5,1,0))</f>
        <v>0</v>
      </c>
      <c r="K225" s="49">
        <f>IF(I225=1,F225,0)</f>
        <v>0</v>
      </c>
      <c r="L225" s="49">
        <f>IF(I225=1,H225,0)</f>
        <v>0</v>
      </c>
      <c r="N225" s="49">
        <f>IF(H225&gt;F225,1,0)</f>
        <v>0</v>
      </c>
      <c r="P225" s="49">
        <f>IF(B225&lt;=$F$5,DATE(YEAR(P224),MONTH(P224)+1,DAY(P224)),0)</f>
        <v>0</v>
      </c>
    </row>
    <row r="226" spans="1:16" ht="12.75">
      <c r="A226" s="49">
        <f>IF(A225=12,1,A225+1)</f>
        <v>1</v>
      </c>
      <c r="B226" s="49">
        <f>IF(A225=12,B225+1,B225)</f>
        <v>19</v>
      </c>
      <c r="C226" s="49">
        <f>IF(B226&lt;=$F$5,$B$4,0)</f>
        <v>0</v>
      </c>
      <c r="D226" s="49">
        <f>IF(B226&lt;=$F$5,(F225+C226)*$B$5/12,0)</f>
        <v>0</v>
      </c>
      <c r="E226" s="49">
        <f>IF(B226&lt;=$F$5,(F225+C226)*$B$6/12,0)</f>
        <v>0</v>
      </c>
      <c r="F226" s="49">
        <f>IF(B226&lt;=$F$5,F225+D226-E226+$B$4,0)</f>
        <v>0</v>
      </c>
      <c r="G226" s="49">
        <f>IF(B226&lt;=$F$5,$F$4,0)</f>
        <v>0</v>
      </c>
      <c r="H226" s="49">
        <f>IF(B226&lt;=$F$5,H225+(H225+G226)*$F$6/12+G226,0)</f>
        <v>0</v>
      </c>
      <c r="I226" s="49">
        <f>IF(A226&lt;12,0,IF(B226=$F$5,1,0))</f>
        <v>0</v>
      </c>
      <c r="K226" s="49">
        <f>IF(I226=1,F226,0)</f>
        <v>0</v>
      </c>
      <c r="L226" s="49">
        <f>IF(I226=1,H226,0)</f>
        <v>0</v>
      </c>
      <c r="N226" s="49">
        <f>IF(H226&gt;F226,1,0)</f>
        <v>0</v>
      </c>
      <c r="P226" s="49">
        <f>IF(B226&lt;=$F$5,DATE(YEAR(P225),MONTH(P225)+1,DAY(P225)),0)</f>
        <v>0</v>
      </c>
    </row>
    <row r="227" spans="1:16" ht="12.75">
      <c r="A227" s="49">
        <f>IF(A226=12,1,A226+1)</f>
        <v>2</v>
      </c>
      <c r="B227" s="49">
        <f>IF(A226=12,B226+1,B226)</f>
        <v>19</v>
      </c>
      <c r="C227" s="49">
        <f>IF(B227&lt;=$F$5,$B$4,0)</f>
        <v>0</v>
      </c>
      <c r="D227" s="49">
        <f>IF(B227&lt;=$F$5,(F226+C227)*$B$5/12,0)</f>
        <v>0</v>
      </c>
      <c r="E227" s="49">
        <f>IF(B227&lt;=$F$5,(F226+C227)*$B$6/12,0)</f>
        <v>0</v>
      </c>
      <c r="F227" s="49">
        <f>IF(B227&lt;=$F$5,F226+D227-E227+$B$4,0)</f>
        <v>0</v>
      </c>
      <c r="G227" s="49">
        <f>IF(B227&lt;=$F$5,$F$4,0)</f>
        <v>0</v>
      </c>
      <c r="H227" s="49">
        <f>IF(B227&lt;=$F$5,H226+(H226+G227)*$F$6/12+G227,0)</f>
        <v>0</v>
      </c>
      <c r="I227" s="49">
        <f>IF(A227&lt;12,0,IF(B227=$F$5,1,0))</f>
        <v>0</v>
      </c>
      <c r="K227" s="49">
        <f>IF(I227=1,F227,0)</f>
        <v>0</v>
      </c>
      <c r="L227" s="49">
        <f>IF(I227=1,H227,0)</f>
        <v>0</v>
      </c>
      <c r="N227" s="49">
        <f>IF(H227&gt;F227,1,0)</f>
        <v>0</v>
      </c>
      <c r="P227" s="49">
        <f>IF(B227&lt;=$F$5,DATE(YEAR(P226),MONTH(P226)+1,DAY(P226)),0)</f>
        <v>0</v>
      </c>
    </row>
    <row r="228" spans="1:16" ht="12.75">
      <c r="A228" s="49">
        <f>IF(A227=12,1,A227+1)</f>
        <v>3</v>
      </c>
      <c r="B228" s="49">
        <f>IF(A227=12,B227+1,B227)</f>
        <v>19</v>
      </c>
      <c r="C228" s="49">
        <f>IF(B228&lt;=$F$5,$B$4,0)</f>
        <v>0</v>
      </c>
      <c r="D228" s="49">
        <f>IF(B228&lt;=$F$5,(F227+C228)*$B$5/12,0)</f>
        <v>0</v>
      </c>
      <c r="E228" s="49">
        <f>IF(B228&lt;=$F$5,(F227+C228)*$B$6/12,0)</f>
        <v>0</v>
      </c>
      <c r="F228" s="49">
        <f>IF(B228&lt;=$F$5,F227+D228-E228+$B$4,0)</f>
        <v>0</v>
      </c>
      <c r="G228" s="49">
        <f>IF(B228&lt;=$F$5,$F$4,0)</f>
        <v>0</v>
      </c>
      <c r="H228" s="49">
        <f>IF(B228&lt;=$F$5,H227+(H227+G228)*$F$6/12+G228,0)</f>
        <v>0</v>
      </c>
      <c r="I228" s="49">
        <f>IF(A228&lt;12,0,IF(B228=$F$5,1,0))</f>
        <v>0</v>
      </c>
      <c r="K228" s="49">
        <f>IF(I228=1,F228,0)</f>
        <v>0</v>
      </c>
      <c r="L228" s="49">
        <f>IF(I228=1,H228,0)</f>
        <v>0</v>
      </c>
      <c r="N228" s="49">
        <f>IF(H228&gt;F228,1,0)</f>
        <v>0</v>
      </c>
      <c r="P228" s="49">
        <f>IF(B228&lt;=$F$5,DATE(YEAR(P227),MONTH(P227)+1,DAY(P227)),0)</f>
        <v>0</v>
      </c>
    </row>
    <row r="229" spans="1:16" ht="12.75">
      <c r="A229" s="49">
        <f>IF(A228=12,1,A228+1)</f>
        <v>4</v>
      </c>
      <c r="B229" s="49">
        <f>IF(A228=12,B228+1,B228)</f>
        <v>19</v>
      </c>
      <c r="C229" s="49">
        <f>IF(B229&lt;=$F$5,$B$4,0)</f>
        <v>0</v>
      </c>
      <c r="D229" s="49">
        <f>IF(B229&lt;=$F$5,(F228+C229)*$B$5/12,0)</f>
        <v>0</v>
      </c>
      <c r="E229" s="49">
        <f>IF(B229&lt;=$F$5,(F228+C229)*$B$6/12,0)</f>
        <v>0</v>
      </c>
      <c r="F229" s="49">
        <f>IF(B229&lt;=$F$5,F228+D229-E229+$B$4,0)</f>
        <v>0</v>
      </c>
      <c r="G229" s="49">
        <f>IF(B229&lt;=$F$5,$F$4,0)</f>
        <v>0</v>
      </c>
      <c r="H229" s="49">
        <f>IF(B229&lt;=$F$5,H228+(H228+G229)*$F$6/12+G229,0)</f>
        <v>0</v>
      </c>
      <c r="I229" s="49">
        <f>IF(A229&lt;12,0,IF(B229=$F$5,1,0))</f>
        <v>0</v>
      </c>
      <c r="K229" s="49">
        <f>IF(I229=1,F229,0)</f>
        <v>0</v>
      </c>
      <c r="L229" s="49">
        <f>IF(I229=1,H229,0)</f>
        <v>0</v>
      </c>
      <c r="N229" s="49">
        <f>IF(H229&gt;F229,1,0)</f>
        <v>0</v>
      </c>
      <c r="P229" s="49">
        <f>IF(B229&lt;=$F$5,DATE(YEAR(P228),MONTH(P228)+1,DAY(P228)),0)</f>
        <v>0</v>
      </c>
    </row>
    <row r="230" spans="1:16" ht="12.75">
      <c r="A230" s="49">
        <f>IF(A229=12,1,A229+1)</f>
        <v>5</v>
      </c>
      <c r="B230" s="49">
        <f>IF(A229=12,B229+1,B229)</f>
        <v>19</v>
      </c>
      <c r="C230" s="49">
        <f>IF(B230&lt;=$F$5,$B$4,0)</f>
        <v>0</v>
      </c>
      <c r="D230" s="49">
        <f>IF(B230&lt;=$F$5,(F229+C230)*$B$5/12,0)</f>
        <v>0</v>
      </c>
      <c r="E230" s="49">
        <f>IF(B230&lt;=$F$5,(F229+C230)*$B$6/12,0)</f>
        <v>0</v>
      </c>
      <c r="F230" s="49">
        <f>IF(B230&lt;=$F$5,F229+D230-E230+$B$4,0)</f>
        <v>0</v>
      </c>
      <c r="G230" s="49">
        <f>IF(B230&lt;=$F$5,$F$4,0)</f>
        <v>0</v>
      </c>
      <c r="H230" s="49">
        <f>IF(B230&lt;=$F$5,H229+(H229+G230)*$F$6/12+G230,0)</f>
        <v>0</v>
      </c>
      <c r="I230" s="49">
        <f>IF(A230&lt;12,0,IF(B230=$F$5,1,0))</f>
        <v>0</v>
      </c>
      <c r="K230" s="49">
        <f>IF(I230=1,F230,0)</f>
        <v>0</v>
      </c>
      <c r="L230" s="49">
        <f>IF(I230=1,H230,0)</f>
        <v>0</v>
      </c>
      <c r="N230" s="49">
        <f>IF(H230&gt;F230,1,0)</f>
        <v>0</v>
      </c>
      <c r="P230" s="49">
        <f>IF(B230&lt;=$F$5,DATE(YEAR(P229),MONTH(P229)+1,DAY(P229)),0)</f>
        <v>0</v>
      </c>
    </row>
    <row r="231" spans="1:16" ht="12.75">
      <c r="A231" s="49">
        <f>IF(A230=12,1,A230+1)</f>
        <v>6</v>
      </c>
      <c r="B231" s="49">
        <f>IF(A230=12,B230+1,B230)</f>
        <v>19</v>
      </c>
      <c r="C231" s="49">
        <f>IF(B231&lt;=$F$5,$B$4,0)</f>
        <v>0</v>
      </c>
      <c r="D231" s="49">
        <f>IF(B231&lt;=$F$5,(F230+C231)*$B$5/12,0)</f>
        <v>0</v>
      </c>
      <c r="E231" s="49">
        <f>IF(B231&lt;=$F$5,(F230+C231)*$B$6/12,0)</f>
        <v>0</v>
      </c>
      <c r="F231" s="49">
        <f>IF(B231&lt;=$F$5,F230+D231-E231+$B$4,0)</f>
        <v>0</v>
      </c>
      <c r="G231" s="49">
        <f>IF(B231&lt;=$F$5,$F$4,0)</f>
        <v>0</v>
      </c>
      <c r="H231" s="49">
        <f>IF(B231&lt;=$F$5,H230+(H230+G231)*$F$6/12+G231,0)</f>
        <v>0</v>
      </c>
      <c r="I231" s="49">
        <f>IF(A231&lt;12,0,IF(B231=$F$5,1,0))</f>
        <v>0</v>
      </c>
      <c r="K231" s="49">
        <f>IF(I231=1,F231,0)</f>
        <v>0</v>
      </c>
      <c r="L231" s="49">
        <f>IF(I231=1,H231,0)</f>
        <v>0</v>
      </c>
      <c r="N231" s="49">
        <f>IF(H231&gt;F231,1,0)</f>
        <v>0</v>
      </c>
      <c r="P231" s="49">
        <f>IF(B231&lt;=$F$5,DATE(YEAR(P230),MONTH(P230)+1,DAY(P230)),0)</f>
        <v>0</v>
      </c>
    </row>
    <row r="232" spans="1:16" ht="12.75">
      <c r="A232" s="49">
        <f>IF(A231=12,1,A231+1)</f>
        <v>7</v>
      </c>
      <c r="B232" s="49">
        <f>IF(A231=12,B231+1,B231)</f>
        <v>19</v>
      </c>
      <c r="C232" s="49">
        <f>IF(B232&lt;=$F$5,$B$4,0)</f>
        <v>0</v>
      </c>
      <c r="D232" s="49">
        <f>IF(B232&lt;=$F$5,(F231+C232)*$B$5/12,0)</f>
        <v>0</v>
      </c>
      <c r="E232" s="49">
        <f>IF(B232&lt;=$F$5,(F231+C232)*$B$6/12,0)</f>
        <v>0</v>
      </c>
      <c r="F232" s="49">
        <f>IF(B232&lt;=$F$5,F231+D232-E232+$B$4,0)</f>
        <v>0</v>
      </c>
      <c r="G232" s="49">
        <f>IF(B232&lt;=$F$5,$F$4,0)</f>
        <v>0</v>
      </c>
      <c r="H232" s="49">
        <f>IF(B232&lt;=$F$5,H231+(H231+G232)*$F$6/12+G232,0)</f>
        <v>0</v>
      </c>
      <c r="I232" s="49">
        <f>IF(A232&lt;12,0,IF(B232=$F$5,1,0))</f>
        <v>0</v>
      </c>
      <c r="K232" s="49">
        <f>IF(I232=1,F232,0)</f>
        <v>0</v>
      </c>
      <c r="L232" s="49">
        <f>IF(I232=1,H232,0)</f>
        <v>0</v>
      </c>
      <c r="N232" s="49">
        <f>IF(H232&gt;F232,1,0)</f>
        <v>0</v>
      </c>
      <c r="P232" s="49">
        <f>IF(B232&lt;=$F$5,DATE(YEAR(P231),MONTH(P231)+1,DAY(P231)),0)</f>
        <v>0</v>
      </c>
    </row>
    <row r="233" spans="1:16" ht="12.75">
      <c r="A233" s="49">
        <f>IF(A232=12,1,A232+1)</f>
        <v>8</v>
      </c>
      <c r="B233" s="49">
        <f>IF(A232=12,B232+1,B232)</f>
        <v>19</v>
      </c>
      <c r="C233" s="49">
        <f>IF(B233&lt;=$F$5,$B$4,0)</f>
        <v>0</v>
      </c>
      <c r="D233" s="49">
        <f>IF(B233&lt;=$F$5,(F232+C233)*$B$5/12,0)</f>
        <v>0</v>
      </c>
      <c r="E233" s="49">
        <f>IF(B233&lt;=$F$5,(F232+C233)*$B$6/12,0)</f>
        <v>0</v>
      </c>
      <c r="F233" s="49">
        <f>IF(B233&lt;=$F$5,F232+D233-E233+$B$4,0)</f>
        <v>0</v>
      </c>
      <c r="G233" s="49">
        <f>IF(B233&lt;=$F$5,$F$4,0)</f>
        <v>0</v>
      </c>
      <c r="H233" s="49">
        <f>IF(B233&lt;=$F$5,H232+(H232+G233)*$F$6/12+G233,0)</f>
        <v>0</v>
      </c>
      <c r="I233" s="49">
        <f>IF(A233&lt;12,0,IF(B233=$F$5,1,0))</f>
        <v>0</v>
      </c>
      <c r="K233" s="49">
        <f>IF(I233=1,F233,0)</f>
        <v>0</v>
      </c>
      <c r="L233" s="49">
        <f>IF(I233=1,H233,0)</f>
        <v>0</v>
      </c>
      <c r="N233" s="49">
        <f>IF(H233&gt;F233,1,0)</f>
        <v>0</v>
      </c>
      <c r="P233" s="49">
        <f>IF(B233&lt;=$F$5,DATE(YEAR(P232),MONTH(P232)+1,DAY(P232)),0)</f>
        <v>0</v>
      </c>
    </row>
    <row r="234" spans="1:16" ht="12.75">
      <c r="A234" s="49">
        <f>IF(A233=12,1,A233+1)</f>
        <v>9</v>
      </c>
      <c r="B234" s="49">
        <f>IF(A233=12,B233+1,B233)</f>
        <v>19</v>
      </c>
      <c r="C234" s="49">
        <f>IF(B234&lt;=$F$5,$B$4,0)</f>
        <v>0</v>
      </c>
      <c r="D234" s="49">
        <f>IF(B234&lt;=$F$5,(F233+C234)*$B$5/12,0)</f>
        <v>0</v>
      </c>
      <c r="E234" s="49">
        <f>IF(B234&lt;=$F$5,(F233+C234)*$B$6/12,0)</f>
        <v>0</v>
      </c>
      <c r="F234" s="49">
        <f>IF(B234&lt;=$F$5,F233+D234-E234+$B$4,0)</f>
        <v>0</v>
      </c>
      <c r="G234" s="49">
        <f>IF(B234&lt;=$F$5,$F$4,0)</f>
        <v>0</v>
      </c>
      <c r="H234" s="49">
        <f>IF(B234&lt;=$F$5,H233+(H233+G234)*$F$6/12+G234,0)</f>
        <v>0</v>
      </c>
      <c r="I234" s="49">
        <f>IF(A234&lt;12,0,IF(B234=$F$5,1,0))</f>
        <v>0</v>
      </c>
      <c r="K234" s="49">
        <f>IF(I234=1,F234,0)</f>
        <v>0</v>
      </c>
      <c r="L234" s="49">
        <f>IF(I234=1,H234,0)</f>
        <v>0</v>
      </c>
      <c r="N234" s="49">
        <f>IF(H234&gt;F234,1,0)</f>
        <v>0</v>
      </c>
      <c r="P234" s="49">
        <f>IF(B234&lt;=$F$5,DATE(YEAR(P233),MONTH(P233)+1,DAY(P233)),0)</f>
        <v>0</v>
      </c>
    </row>
    <row r="235" spans="1:16" ht="12.75">
      <c r="A235" s="49">
        <f>IF(A234=12,1,A234+1)</f>
        <v>10</v>
      </c>
      <c r="B235" s="49">
        <f>IF(A234=12,B234+1,B234)</f>
        <v>19</v>
      </c>
      <c r="C235" s="49">
        <f>IF(B235&lt;=$F$5,$B$4,0)</f>
        <v>0</v>
      </c>
      <c r="D235" s="49">
        <f>IF(B235&lt;=$F$5,(F234+C235)*$B$5/12,0)</f>
        <v>0</v>
      </c>
      <c r="E235" s="49">
        <f>IF(B235&lt;=$F$5,(F234+C235)*$B$6/12,0)</f>
        <v>0</v>
      </c>
      <c r="F235" s="49">
        <f>IF(B235&lt;=$F$5,F234+D235-E235+$B$4,0)</f>
        <v>0</v>
      </c>
      <c r="G235" s="49">
        <f>IF(B235&lt;=$F$5,$F$4,0)</f>
        <v>0</v>
      </c>
      <c r="H235" s="49">
        <f>IF(B235&lt;=$F$5,H234+(H234+G235)*$F$6/12+G235,0)</f>
        <v>0</v>
      </c>
      <c r="I235" s="49">
        <f>IF(A235&lt;12,0,IF(B235=$F$5,1,0))</f>
        <v>0</v>
      </c>
      <c r="K235" s="49">
        <f>IF(I235=1,F235,0)</f>
        <v>0</v>
      </c>
      <c r="L235" s="49">
        <f>IF(I235=1,H235,0)</f>
        <v>0</v>
      </c>
      <c r="N235" s="49">
        <f>IF(H235&gt;F235,1,0)</f>
        <v>0</v>
      </c>
      <c r="P235" s="49">
        <f>IF(B235&lt;=$F$5,DATE(YEAR(P234),MONTH(P234)+1,DAY(P234)),0)</f>
        <v>0</v>
      </c>
    </row>
    <row r="236" spans="1:16" ht="12.75">
      <c r="A236" s="49">
        <f>IF(A235=12,1,A235+1)</f>
        <v>11</v>
      </c>
      <c r="B236" s="49">
        <f>IF(A235=12,B235+1,B235)</f>
        <v>19</v>
      </c>
      <c r="C236" s="49">
        <f>IF(B236&lt;=$F$5,$B$4,0)</f>
        <v>0</v>
      </c>
      <c r="D236" s="49">
        <f>IF(B236&lt;=$F$5,(F235+C236)*$B$5/12,0)</f>
        <v>0</v>
      </c>
      <c r="E236" s="49">
        <f>IF(B236&lt;=$F$5,(F235+C236)*$B$6/12,0)</f>
        <v>0</v>
      </c>
      <c r="F236" s="49">
        <f>IF(B236&lt;=$F$5,F235+D236-E236+$B$4,0)</f>
        <v>0</v>
      </c>
      <c r="G236" s="49">
        <f>IF(B236&lt;=$F$5,$F$4,0)</f>
        <v>0</v>
      </c>
      <c r="H236" s="49">
        <f>IF(B236&lt;=$F$5,H235+(H235+G236)*$F$6/12+G236,0)</f>
        <v>0</v>
      </c>
      <c r="I236" s="49">
        <f>IF(A236&lt;12,0,IF(B236=$F$5,1,0))</f>
        <v>0</v>
      </c>
      <c r="K236" s="49">
        <f>IF(I236=1,F236,0)</f>
        <v>0</v>
      </c>
      <c r="L236" s="49">
        <f>IF(I236=1,H236,0)</f>
        <v>0</v>
      </c>
      <c r="N236" s="49">
        <f>IF(H236&gt;F236,1,0)</f>
        <v>0</v>
      </c>
      <c r="P236" s="49">
        <f>IF(B236&lt;=$F$5,DATE(YEAR(P235),MONTH(P235)+1,DAY(P235)),0)</f>
        <v>0</v>
      </c>
    </row>
    <row r="237" spans="1:16" ht="12.75">
      <c r="A237" s="49">
        <f>IF(A236=12,1,A236+1)</f>
        <v>12</v>
      </c>
      <c r="B237" s="49">
        <f>IF(A236=12,B236+1,B236)</f>
        <v>19</v>
      </c>
      <c r="C237" s="49">
        <f>IF(B237&lt;=$F$5,$B$4,0)</f>
        <v>0</v>
      </c>
      <c r="D237" s="49">
        <f>IF(B237&lt;=$F$5,(F236+C237)*$B$5/12,0)</f>
        <v>0</v>
      </c>
      <c r="E237" s="49">
        <f>IF(B237&lt;=$F$5,(F236+C237)*$B$6/12,0)</f>
        <v>0</v>
      </c>
      <c r="F237" s="49">
        <f>IF(B237&lt;=$F$5,F236+D237-E237+$B$4,0)</f>
        <v>0</v>
      </c>
      <c r="G237" s="49">
        <f>IF(B237&lt;=$F$5,$F$4,0)</f>
        <v>0</v>
      </c>
      <c r="H237" s="49">
        <f>IF(B237&lt;=$F$5,H236+(H236+G237)*$F$6/12+G237,0)</f>
        <v>0</v>
      </c>
      <c r="I237" s="49">
        <f>IF(A237&lt;12,0,IF(B237=$F$5,1,0))</f>
        <v>0</v>
      </c>
      <c r="K237" s="49">
        <f>IF(I237=1,F237,0)</f>
        <v>0</v>
      </c>
      <c r="L237" s="49">
        <f>IF(I237=1,H237,0)</f>
        <v>0</v>
      </c>
      <c r="N237" s="49">
        <f>IF(H237&gt;F237,1,0)</f>
        <v>0</v>
      </c>
      <c r="P237" s="49">
        <f>IF(B237&lt;=$F$5,DATE(YEAR(P236),MONTH(P236)+1,DAY(P236)),0)</f>
        <v>0</v>
      </c>
    </row>
    <row r="238" spans="1:16" ht="12.75">
      <c r="A238" s="49">
        <f>IF(A237=12,1,A237+1)</f>
        <v>1</v>
      </c>
      <c r="B238" s="49">
        <f>IF(A237=12,B237+1,B237)</f>
        <v>20</v>
      </c>
      <c r="C238" s="49">
        <f>IF(B238&lt;=$F$5,$B$4,0)</f>
        <v>0</v>
      </c>
      <c r="D238" s="49">
        <f>IF(B238&lt;=$F$5,(F237+C238)*$B$5/12,0)</f>
        <v>0</v>
      </c>
      <c r="E238" s="49">
        <f>IF(B238&lt;=$F$5,(F237+C238)*$B$6/12,0)</f>
        <v>0</v>
      </c>
      <c r="F238" s="49">
        <f>IF(B238&lt;=$F$5,F237+D238-E238+$B$4,0)</f>
        <v>0</v>
      </c>
      <c r="G238" s="49">
        <f>IF(B238&lt;=$F$5,$F$4,0)</f>
        <v>0</v>
      </c>
      <c r="H238" s="49">
        <f>IF(B238&lt;=$F$5,H237+(H237+G238)*$F$6/12+G238,0)</f>
        <v>0</v>
      </c>
      <c r="I238" s="49">
        <f>IF(A238&lt;12,0,IF(B238=$F$5,1,0))</f>
        <v>0</v>
      </c>
      <c r="K238" s="49">
        <f>IF(I238=1,F238,0)</f>
        <v>0</v>
      </c>
      <c r="L238" s="49">
        <f>IF(I238=1,H238,0)</f>
        <v>0</v>
      </c>
      <c r="N238" s="49">
        <f>IF(H238&gt;F238,1,0)</f>
        <v>0</v>
      </c>
      <c r="P238" s="49">
        <f>IF(B238&lt;=$F$5,DATE(YEAR(P237),MONTH(P237)+1,DAY(P237)),0)</f>
        <v>0</v>
      </c>
    </row>
    <row r="239" spans="1:16" ht="12.75">
      <c r="A239" s="49">
        <f>IF(A238=12,1,A238+1)</f>
        <v>2</v>
      </c>
      <c r="B239" s="49">
        <f>IF(A238=12,B238+1,B238)</f>
        <v>20</v>
      </c>
      <c r="C239" s="49">
        <f>IF(B239&lt;=$F$5,$B$4,0)</f>
        <v>0</v>
      </c>
      <c r="D239" s="49">
        <f>IF(B239&lt;=$F$5,(F238+C239)*$B$5/12,0)</f>
        <v>0</v>
      </c>
      <c r="E239" s="49">
        <f>IF(B239&lt;=$F$5,(F238+C239)*$B$6/12,0)</f>
        <v>0</v>
      </c>
      <c r="F239" s="49">
        <f>IF(B239&lt;=$F$5,F238+D239-E239+$B$4,0)</f>
        <v>0</v>
      </c>
      <c r="G239" s="49">
        <f>IF(B239&lt;=$F$5,$F$4,0)</f>
        <v>0</v>
      </c>
      <c r="H239" s="49">
        <f>IF(B239&lt;=$F$5,H238+(H238+G239)*$F$6/12+G239,0)</f>
        <v>0</v>
      </c>
      <c r="I239" s="49">
        <f>IF(A239&lt;12,0,IF(B239=$F$5,1,0))</f>
        <v>0</v>
      </c>
      <c r="K239" s="49">
        <f>IF(I239=1,F239,0)</f>
        <v>0</v>
      </c>
      <c r="L239" s="49">
        <f>IF(I239=1,H239,0)</f>
        <v>0</v>
      </c>
      <c r="N239" s="49">
        <f>IF(H239&gt;F239,1,0)</f>
        <v>0</v>
      </c>
      <c r="P239" s="49">
        <f>IF(B239&lt;=$F$5,DATE(YEAR(P238),MONTH(P238)+1,DAY(P238)),0)</f>
        <v>0</v>
      </c>
    </row>
    <row r="240" spans="1:16" ht="12.75">
      <c r="A240" s="49">
        <f>IF(A239=12,1,A239+1)</f>
        <v>3</v>
      </c>
      <c r="B240" s="49">
        <f>IF(A239=12,B239+1,B239)</f>
        <v>20</v>
      </c>
      <c r="C240" s="49">
        <f>IF(B240&lt;=$F$5,$B$4,0)</f>
        <v>0</v>
      </c>
      <c r="D240" s="49">
        <f>IF(B240&lt;=$F$5,(F239+C240)*$B$5/12,0)</f>
        <v>0</v>
      </c>
      <c r="E240" s="49">
        <f>IF(B240&lt;=$F$5,(F239+C240)*$B$6/12,0)</f>
        <v>0</v>
      </c>
      <c r="F240" s="49">
        <f>IF(B240&lt;=$F$5,F239+D240-E240+$B$4,0)</f>
        <v>0</v>
      </c>
      <c r="G240" s="49">
        <f>IF(B240&lt;=$F$5,$F$4,0)</f>
        <v>0</v>
      </c>
      <c r="H240" s="49">
        <f>IF(B240&lt;=$F$5,H239+(H239+G240)*$F$6/12+G240,0)</f>
        <v>0</v>
      </c>
      <c r="I240" s="49">
        <f>IF(A240&lt;12,0,IF(B240=$F$5,1,0))</f>
        <v>0</v>
      </c>
      <c r="K240" s="49">
        <f>IF(I240=1,F240,0)</f>
        <v>0</v>
      </c>
      <c r="L240" s="49">
        <f>IF(I240=1,H240,0)</f>
        <v>0</v>
      </c>
      <c r="N240" s="49">
        <f>IF(H240&gt;F240,1,0)</f>
        <v>0</v>
      </c>
      <c r="P240" s="49">
        <f>IF(B240&lt;=$F$5,DATE(YEAR(P239),MONTH(P239)+1,DAY(P239)),0)</f>
        <v>0</v>
      </c>
    </row>
    <row r="241" spans="1:16" ht="12.75">
      <c r="A241" s="49">
        <f>IF(A240=12,1,A240+1)</f>
        <v>4</v>
      </c>
      <c r="B241" s="49">
        <f>IF(A240=12,B240+1,B240)</f>
        <v>20</v>
      </c>
      <c r="C241" s="49">
        <f>IF(B241&lt;=$F$5,$B$4,0)</f>
        <v>0</v>
      </c>
      <c r="D241" s="49">
        <f>IF(B241&lt;=$F$5,(F240+C241)*$B$5/12,0)</f>
        <v>0</v>
      </c>
      <c r="E241" s="49">
        <f>IF(B241&lt;=$F$5,(F240+C241)*$B$6/12,0)</f>
        <v>0</v>
      </c>
      <c r="F241" s="49">
        <f>IF(B241&lt;=$F$5,F240+D241-E241+$B$4,0)</f>
        <v>0</v>
      </c>
      <c r="G241" s="49">
        <f>IF(B241&lt;=$F$5,$F$4,0)</f>
        <v>0</v>
      </c>
      <c r="H241" s="49">
        <f>IF(B241&lt;=$F$5,H240+(H240+G241)*$F$6/12+G241,0)</f>
        <v>0</v>
      </c>
      <c r="I241" s="49">
        <f>IF(A241&lt;12,0,IF(B241=$F$5,1,0))</f>
        <v>0</v>
      </c>
      <c r="K241" s="49">
        <f>IF(I241=1,F241,0)</f>
        <v>0</v>
      </c>
      <c r="L241" s="49">
        <f>IF(I241=1,H241,0)</f>
        <v>0</v>
      </c>
      <c r="N241" s="49">
        <f>IF(H241&gt;F241,1,0)</f>
        <v>0</v>
      </c>
      <c r="P241" s="49">
        <f>IF(B241&lt;=$F$5,DATE(YEAR(P240),MONTH(P240)+1,DAY(P240)),0)</f>
        <v>0</v>
      </c>
    </row>
    <row r="242" spans="1:16" ht="12.75">
      <c r="A242" s="49">
        <f>IF(A241=12,1,A241+1)</f>
        <v>5</v>
      </c>
      <c r="B242" s="49">
        <f>IF(A241=12,B241+1,B241)</f>
        <v>20</v>
      </c>
      <c r="C242" s="49">
        <f>IF(B242&lt;=$F$5,$B$4,0)</f>
        <v>0</v>
      </c>
      <c r="D242" s="49">
        <f>IF(B242&lt;=$F$5,(F241+C242)*$B$5/12,0)</f>
        <v>0</v>
      </c>
      <c r="E242" s="49">
        <f>IF(B242&lt;=$F$5,(F241+C242)*$B$6/12,0)</f>
        <v>0</v>
      </c>
      <c r="F242" s="49">
        <f>IF(B242&lt;=$F$5,F241+D242-E242+$B$4,0)</f>
        <v>0</v>
      </c>
      <c r="G242" s="49">
        <f>IF(B242&lt;=$F$5,$F$4,0)</f>
        <v>0</v>
      </c>
      <c r="H242" s="49">
        <f>IF(B242&lt;=$F$5,H241+(H241+G242)*$F$6/12+G242,0)</f>
        <v>0</v>
      </c>
      <c r="I242" s="49">
        <f>IF(A242&lt;12,0,IF(B242=$F$5,1,0))</f>
        <v>0</v>
      </c>
      <c r="K242" s="49">
        <f>IF(I242=1,F242,0)</f>
        <v>0</v>
      </c>
      <c r="L242" s="49">
        <f>IF(I242=1,H242,0)</f>
        <v>0</v>
      </c>
      <c r="N242" s="49">
        <f>IF(H242&gt;F242,1,0)</f>
        <v>0</v>
      </c>
      <c r="P242" s="49">
        <f>IF(B242&lt;=$F$5,DATE(YEAR(P241),MONTH(P241)+1,DAY(P241)),0)</f>
        <v>0</v>
      </c>
    </row>
    <row r="243" spans="1:16" ht="12.75">
      <c r="A243" s="49">
        <f>IF(A242=12,1,A242+1)</f>
        <v>6</v>
      </c>
      <c r="B243" s="49">
        <f>IF(A242=12,B242+1,B242)</f>
        <v>20</v>
      </c>
      <c r="C243" s="49">
        <f>IF(B243&lt;=$F$5,$B$4,0)</f>
        <v>0</v>
      </c>
      <c r="D243" s="49">
        <f>IF(B243&lt;=$F$5,(F242+C243)*$B$5/12,0)</f>
        <v>0</v>
      </c>
      <c r="E243" s="49">
        <f>IF(B243&lt;=$F$5,(F242+C243)*$B$6/12,0)</f>
        <v>0</v>
      </c>
      <c r="F243" s="49">
        <f>IF(B243&lt;=$F$5,F242+D243-E243+$B$4,0)</f>
        <v>0</v>
      </c>
      <c r="G243" s="49">
        <f>IF(B243&lt;=$F$5,$F$4,0)</f>
        <v>0</v>
      </c>
      <c r="H243" s="49">
        <f>IF(B243&lt;=$F$5,H242+(H242+G243)*$F$6/12+G243,0)</f>
        <v>0</v>
      </c>
      <c r="I243" s="49">
        <f>IF(A243&lt;12,0,IF(B243=$F$5,1,0))</f>
        <v>0</v>
      </c>
      <c r="K243" s="49">
        <f>IF(I243=1,F243,0)</f>
        <v>0</v>
      </c>
      <c r="L243" s="49">
        <f>IF(I243=1,H243,0)</f>
        <v>0</v>
      </c>
      <c r="N243" s="49">
        <f>IF(H243&gt;F243,1,0)</f>
        <v>0</v>
      </c>
      <c r="P243" s="49">
        <f>IF(B243&lt;=$F$5,DATE(YEAR(P242),MONTH(P242)+1,DAY(P242)),0)</f>
        <v>0</v>
      </c>
    </row>
    <row r="244" spans="1:16" ht="12.75">
      <c r="A244" s="49">
        <f>IF(A243=12,1,A243+1)</f>
        <v>7</v>
      </c>
      <c r="B244" s="49">
        <f>IF(A243=12,B243+1,B243)</f>
        <v>20</v>
      </c>
      <c r="C244" s="49">
        <f>IF(B244&lt;=$F$5,$B$4,0)</f>
        <v>0</v>
      </c>
      <c r="D244" s="49">
        <f>IF(B244&lt;=$F$5,(F243+C244)*$B$5/12,0)</f>
        <v>0</v>
      </c>
      <c r="E244" s="49">
        <f>IF(B244&lt;=$F$5,(F243+C244)*$B$6/12,0)</f>
        <v>0</v>
      </c>
      <c r="F244" s="49">
        <f>IF(B244&lt;=$F$5,F243+D244-E244+$B$4,0)</f>
        <v>0</v>
      </c>
      <c r="G244" s="49">
        <f>IF(B244&lt;=$F$5,$F$4,0)</f>
        <v>0</v>
      </c>
      <c r="H244" s="49">
        <f>IF(B244&lt;=$F$5,H243+(H243+G244)*$F$6/12+G244,0)</f>
        <v>0</v>
      </c>
      <c r="I244" s="49">
        <f>IF(A244&lt;12,0,IF(B244=$F$5,1,0))</f>
        <v>0</v>
      </c>
      <c r="K244" s="49">
        <f>IF(I244=1,F244,0)</f>
        <v>0</v>
      </c>
      <c r="L244" s="49">
        <f>IF(I244=1,H244,0)</f>
        <v>0</v>
      </c>
      <c r="N244" s="49">
        <f>IF(H244&gt;F244,1,0)</f>
        <v>0</v>
      </c>
      <c r="P244" s="49">
        <f>IF(B244&lt;=$F$5,DATE(YEAR(P243),MONTH(P243)+1,DAY(P243)),0)</f>
        <v>0</v>
      </c>
    </row>
    <row r="245" spans="1:16" ht="12.75">
      <c r="A245" s="49">
        <f>IF(A244=12,1,A244+1)</f>
        <v>8</v>
      </c>
      <c r="B245" s="49">
        <f>IF(A244=12,B244+1,B244)</f>
        <v>20</v>
      </c>
      <c r="C245" s="49">
        <f>IF(B245&lt;=$F$5,$B$4,0)</f>
        <v>0</v>
      </c>
      <c r="D245" s="49">
        <f>IF(B245&lt;=$F$5,(F244+C245)*$B$5/12,0)</f>
        <v>0</v>
      </c>
      <c r="E245" s="49">
        <f>IF(B245&lt;=$F$5,(F244+C245)*$B$6/12,0)</f>
        <v>0</v>
      </c>
      <c r="F245" s="49">
        <f>IF(B245&lt;=$F$5,F244+D245-E245+$B$4,0)</f>
        <v>0</v>
      </c>
      <c r="G245" s="49">
        <f>IF(B245&lt;=$F$5,$F$4,0)</f>
        <v>0</v>
      </c>
      <c r="H245" s="49">
        <f>IF(B245&lt;=$F$5,H244+(H244+G245)*$F$6/12+G245,0)</f>
        <v>0</v>
      </c>
      <c r="I245" s="49">
        <f>IF(A245&lt;12,0,IF(B245=$F$5,1,0))</f>
        <v>0</v>
      </c>
      <c r="K245" s="49">
        <f>IF(I245=1,F245,0)</f>
        <v>0</v>
      </c>
      <c r="L245" s="49">
        <f>IF(I245=1,H245,0)</f>
        <v>0</v>
      </c>
      <c r="N245" s="49">
        <f>IF(H245&gt;F245,1,0)</f>
        <v>0</v>
      </c>
      <c r="P245" s="49">
        <f>IF(B245&lt;=$F$5,DATE(YEAR(P244),MONTH(P244)+1,DAY(P244)),0)</f>
        <v>0</v>
      </c>
    </row>
    <row r="246" spans="1:16" ht="12.75">
      <c r="A246" s="49">
        <f>IF(A245=12,1,A245+1)</f>
        <v>9</v>
      </c>
      <c r="B246" s="49">
        <f>IF(A245=12,B245+1,B245)</f>
        <v>20</v>
      </c>
      <c r="C246" s="49">
        <f>IF(B246&lt;=$F$5,$B$4,0)</f>
        <v>0</v>
      </c>
      <c r="D246" s="49">
        <f>IF(B246&lt;=$F$5,(F245+C246)*$B$5/12,0)</f>
        <v>0</v>
      </c>
      <c r="E246" s="49">
        <f>IF(B246&lt;=$F$5,(F245+C246)*$B$6/12,0)</f>
        <v>0</v>
      </c>
      <c r="F246" s="49">
        <f>IF(B246&lt;=$F$5,F245+D246-E246+$B$4,0)</f>
        <v>0</v>
      </c>
      <c r="G246" s="49">
        <f>IF(B246&lt;=$F$5,$F$4,0)</f>
        <v>0</v>
      </c>
      <c r="H246" s="49">
        <f>IF(B246&lt;=$F$5,H245+(H245+G246)*$F$6/12+G246,0)</f>
        <v>0</v>
      </c>
      <c r="I246" s="49">
        <f>IF(A246&lt;12,0,IF(B246=$F$5,1,0))</f>
        <v>0</v>
      </c>
      <c r="K246" s="49">
        <f>IF(I246=1,F246,0)</f>
        <v>0</v>
      </c>
      <c r="L246" s="49">
        <f>IF(I246=1,H246,0)</f>
        <v>0</v>
      </c>
      <c r="N246" s="49">
        <f>IF(H246&gt;F246,1,0)</f>
        <v>0</v>
      </c>
      <c r="P246" s="49">
        <f>IF(B246&lt;=$F$5,DATE(YEAR(P245),MONTH(P245)+1,DAY(P245)),0)</f>
        <v>0</v>
      </c>
    </row>
    <row r="247" spans="1:16" ht="12.75">
      <c r="A247" s="49">
        <f>IF(A246=12,1,A246+1)</f>
        <v>10</v>
      </c>
      <c r="B247" s="49">
        <f>IF(A246=12,B246+1,B246)</f>
        <v>20</v>
      </c>
      <c r="C247" s="49">
        <f>IF(B247&lt;=$F$5,$B$4,0)</f>
        <v>0</v>
      </c>
      <c r="D247" s="49">
        <f>IF(B247&lt;=$F$5,(F246+C247)*$B$5/12,0)</f>
        <v>0</v>
      </c>
      <c r="E247" s="49">
        <f>IF(B247&lt;=$F$5,(F246+C247)*$B$6/12,0)</f>
        <v>0</v>
      </c>
      <c r="F247" s="49">
        <f>IF(B247&lt;=$F$5,F246+D247-E247+$B$4,0)</f>
        <v>0</v>
      </c>
      <c r="G247" s="49">
        <f>IF(B247&lt;=$F$5,$F$4,0)</f>
        <v>0</v>
      </c>
      <c r="H247" s="49">
        <f>IF(B247&lt;=$F$5,H246+(H246+G247)*$F$6/12+G247,0)</f>
        <v>0</v>
      </c>
      <c r="I247" s="49">
        <f>IF(A247&lt;12,0,IF(B247=$F$5,1,0))</f>
        <v>0</v>
      </c>
      <c r="K247" s="49">
        <f>IF(I247=1,F247,0)</f>
        <v>0</v>
      </c>
      <c r="L247" s="49">
        <f>IF(I247=1,H247,0)</f>
        <v>0</v>
      </c>
      <c r="N247" s="49">
        <f>IF(H247&gt;F247,1,0)</f>
        <v>0</v>
      </c>
      <c r="P247" s="49">
        <f>IF(B247&lt;=$F$5,DATE(YEAR(P246),MONTH(P246)+1,DAY(P246)),0)</f>
        <v>0</v>
      </c>
    </row>
    <row r="248" spans="1:16" ht="12.75">
      <c r="A248" s="49">
        <f>IF(A247=12,1,A247+1)</f>
        <v>11</v>
      </c>
      <c r="B248" s="49">
        <f>IF(A247=12,B247+1,B247)</f>
        <v>20</v>
      </c>
      <c r="C248" s="49">
        <f>IF(B248&lt;=$F$5,$B$4,0)</f>
        <v>0</v>
      </c>
      <c r="D248" s="49">
        <f>IF(B248&lt;=$F$5,(F247+C248)*$B$5/12,0)</f>
        <v>0</v>
      </c>
      <c r="E248" s="49">
        <f>IF(B248&lt;=$F$5,(F247+C248)*$B$6/12,0)</f>
        <v>0</v>
      </c>
      <c r="F248" s="49">
        <f>IF(B248&lt;=$F$5,F247+D248-E248+$B$4,0)</f>
        <v>0</v>
      </c>
      <c r="G248" s="49">
        <f>IF(B248&lt;=$F$5,$F$4,0)</f>
        <v>0</v>
      </c>
      <c r="H248" s="49">
        <f>IF(B248&lt;=$F$5,H247+(H247+G248)*$F$6/12+G248,0)</f>
        <v>0</v>
      </c>
      <c r="I248" s="49">
        <f>IF(A248&lt;12,0,IF(B248=$F$5,1,0))</f>
        <v>0</v>
      </c>
      <c r="K248" s="49">
        <f>IF(I248=1,F248,0)</f>
        <v>0</v>
      </c>
      <c r="L248" s="49">
        <f>IF(I248=1,H248,0)</f>
        <v>0</v>
      </c>
      <c r="N248" s="49">
        <f>IF(H248&gt;F248,1,0)</f>
        <v>0</v>
      </c>
      <c r="P248" s="49">
        <f>IF(B248&lt;=$F$5,DATE(YEAR(P247),MONTH(P247)+1,DAY(P247)),0)</f>
        <v>0</v>
      </c>
    </row>
    <row r="249" spans="1:16" ht="12.75">
      <c r="A249" s="49">
        <f>IF(A248=12,1,A248+1)</f>
        <v>12</v>
      </c>
      <c r="B249" s="49">
        <f>IF(A248=12,B248+1,B248)</f>
        <v>20</v>
      </c>
      <c r="C249" s="49">
        <f>IF(B249&lt;=$F$5,$B$4,0)</f>
        <v>0</v>
      </c>
      <c r="D249" s="49">
        <f>IF(B249&lt;=$F$5,(F248+C249)*$B$5/12,0)</f>
        <v>0</v>
      </c>
      <c r="E249" s="49">
        <f>IF(B249&lt;=$F$5,(F248+C249)*$B$6/12,0)</f>
        <v>0</v>
      </c>
      <c r="F249" s="49">
        <f>IF(B249&lt;=$F$5,F248+D249-E249+$B$4,0)</f>
        <v>0</v>
      </c>
      <c r="G249" s="49">
        <f>IF(B249&lt;=$F$5,$F$4,0)</f>
        <v>0</v>
      </c>
      <c r="H249" s="49">
        <f>IF(B249&lt;=$F$5,H248+(H248+G249)*$F$6/12+G249,0)</f>
        <v>0</v>
      </c>
      <c r="I249" s="49">
        <f>IF(A249&lt;12,0,IF(B249=$F$5,1,0))</f>
        <v>0</v>
      </c>
      <c r="K249" s="49">
        <f>IF(I249=1,F249,0)</f>
        <v>0</v>
      </c>
      <c r="L249" s="49">
        <f>IF(I249=1,H249,0)</f>
        <v>0</v>
      </c>
      <c r="N249" s="49">
        <f>IF(H249&gt;F249,1,0)</f>
        <v>0</v>
      </c>
      <c r="P249" s="49">
        <f>IF(B249&lt;=$F$5,DATE(YEAR(P248),MONTH(P248)+1,DAY(P248)),0)</f>
        <v>0</v>
      </c>
    </row>
    <row r="250" spans="1:16" ht="12.75">
      <c r="A250" s="49">
        <f>IF(A249=12,1,A249+1)</f>
        <v>1</v>
      </c>
      <c r="B250" s="49">
        <f>IF(A249=12,B249+1,B249)</f>
        <v>21</v>
      </c>
      <c r="C250" s="49">
        <f>IF(B250&lt;=$F$5,$B$4,0)</f>
        <v>0</v>
      </c>
      <c r="D250" s="49">
        <f>IF(B250&lt;=$F$5,(F249+C250)*$B$5/12,0)</f>
        <v>0</v>
      </c>
      <c r="E250" s="49">
        <f>IF(B250&lt;=$F$5,(F249+C250)*$B$6/12,0)</f>
        <v>0</v>
      </c>
      <c r="F250" s="49">
        <f>IF(B250&lt;=$F$5,F249+D250-E250+$B$4,0)</f>
        <v>0</v>
      </c>
      <c r="G250" s="49">
        <f>IF(B250&lt;=$F$5,$F$4,0)</f>
        <v>0</v>
      </c>
      <c r="H250" s="49">
        <f>IF(B250&lt;=$F$5,H249+(H249+G250)*$F$6/12+G250,0)</f>
        <v>0</v>
      </c>
      <c r="I250" s="49">
        <f>IF(A250&lt;12,0,IF(B250=$F$5,1,0))</f>
        <v>0</v>
      </c>
      <c r="K250" s="49">
        <f>IF(I250=1,F250,0)</f>
        <v>0</v>
      </c>
      <c r="L250" s="49">
        <f>IF(I250=1,H250,0)</f>
        <v>0</v>
      </c>
      <c r="N250" s="49">
        <f>IF(H250&gt;F250,1,0)</f>
        <v>0</v>
      </c>
      <c r="P250" s="49">
        <f>IF(B250&lt;=$F$5,DATE(YEAR(P249),MONTH(P249)+1,DAY(P249)),0)</f>
        <v>0</v>
      </c>
    </row>
    <row r="251" spans="1:16" ht="12.75">
      <c r="A251" s="49">
        <f>IF(A250=12,1,A250+1)</f>
        <v>2</v>
      </c>
      <c r="B251" s="49">
        <f>IF(A250=12,B250+1,B250)</f>
        <v>21</v>
      </c>
      <c r="C251" s="49">
        <f>IF(B251&lt;=$F$5,$B$4,0)</f>
        <v>0</v>
      </c>
      <c r="D251" s="49">
        <f>IF(B251&lt;=$F$5,(F250+C251)*$B$5/12,0)</f>
        <v>0</v>
      </c>
      <c r="E251" s="49">
        <f>IF(B251&lt;=$F$5,(F250+C251)*$B$6/12,0)</f>
        <v>0</v>
      </c>
      <c r="F251" s="49">
        <f>IF(B251&lt;=$F$5,F250+D251-E251+$B$4,0)</f>
        <v>0</v>
      </c>
      <c r="G251" s="49">
        <f>IF(B251&lt;=$F$5,$F$4,0)</f>
        <v>0</v>
      </c>
      <c r="H251" s="49">
        <f>IF(B251&lt;=$F$5,H250+(H250+G251)*$F$6/12+G251,0)</f>
        <v>0</v>
      </c>
      <c r="I251" s="49">
        <f>IF(A251&lt;12,0,IF(B251=$F$5,1,0))</f>
        <v>0</v>
      </c>
      <c r="K251" s="49">
        <f>IF(I251=1,F251,0)</f>
        <v>0</v>
      </c>
      <c r="L251" s="49">
        <f>IF(I251=1,H251,0)</f>
        <v>0</v>
      </c>
      <c r="N251" s="49">
        <f>IF(H251&gt;F251,1,0)</f>
        <v>0</v>
      </c>
      <c r="P251" s="49">
        <f>IF(B251&lt;=$F$5,DATE(YEAR(P250),MONTH(P250)+1,DAY(P250)),0)</f>
        <v>0</v>
      </c>
    </row>
    <row r="252" spans="1:16" ht="12.75">
      <c r="A252" s="49">
        <f>IF(A251=12,1,A251+1)</f>
        <v>3</v>
      </c>
      <c r="B252" s="49">
        <f>IF(A251=12,B251+1,B251)</f>
        <v>21</v>
      </c>
      <c r="C252" s="49">
        <f>IF(B252&lt;=$F$5,$B$4,0)</f>
        <v>0</v>
      </c>
      <c r="D252" s="49">
        <f>IF(B252&lt;=$F$5,(F251+C252)*$B$5/12,0)</f>
        <v>0</v>
      </c>
      <c r="E252" s="49">
        <f>IF(B252&lt;=$F$5,(F251+C252)*$B$6/12,0)</f>
        <v>0</v>
      </c>
      <c r="F252" s="49">
        <f>IF(B252&lt;=$F$5,F251+D252-E252+$B$4,0)</f>
        <v>0</v>
      </c>
      <c r="G252" s="49">
        <f>IF(B252&lt;=$F$5,$F$4,0)</f>
        <v>0</v>
      </c>
      <c r="H252" s="49">
        <f>IF(B252&lt;=$F$5,H251+(H251+G252)*$F$6/12+G252,0)</f>
        <v>0</v>
      </c>
      <c r="I252" s="49">
        <f>IF(A252&lt;12,0,IF(B252=$F$5,1,0))</f>
        <v>0</v>
      </c>
      <c r="K252" s="49">
        <f>IF(I252=1,F252,0)</f>
        <v>0</v>
      </c>
      <c r="L252" s="49">
        <f>IF(I252=1,H252,0)</f>
        <v>0</v>
      </c>
      <c r="N252" s="49">
        <f>IF(H252&gt;F252,1,0)</f>
        <v>0</v>
      </c>
      <c r="P252" s="49">
        <f>IF(B252&lt;=$F$5,DATE(YEAR(P251),MONTH(P251)+1,DAY(P251)),0)</f>
        <v>0</v>
      </c>
    </row>
    <row r="253" spans="1:16" ht="12.75">
      <c r="A253" s="49">
        <f>IF(A252=12,1,A252+1)</f>
        <v>4</v>
      </c>
      <c r="B253" s="49">
        <f>IF(A252=12,B252+1,B252)</f>
        <v>21</v>
      </c>
      <c r="C253" s="49">
        <f>IF(B253&lt;=$F$5,$B$4,0)</f>
        <v>0</v>
      </c>
      <c r="D253" s="49">
        <f>IF(B253&lt;=$F$5,(F252+C253)*$B$5/12,0)</f>
        <v>0</v>
      </c>
      <c r="E253" s="49">
        <f>IF(B253&lt;=$F$5,(F252+C253)*$B$6/12,0)</f>
        <v>0</v>
      </c>
      <c r="F253" s="49">
        <f>IF(B253&lt;=$F$5,F252+D253-E253+$B$4,0)</f>
        <v>0</v>
      </c>
      <c r="G253" s="49">
        <f>IF(B253&lt;=$F$5,$F$4,0)</f>
        <v>0</v>
      </c>
      <c r="H253" s="49">
        <f>IF(B253&lt;=$F$5,H252+(H252+G253)*$F$6/12+G253,0)</f>
        <v>0</v>
      </c>
      <c r="I253" s="49">
        <f>IF(A253&lt;12,0,IF(B253=$F$5,1,0))</f>
        <v>0</v>
      </c>
      <c r="K253" s="49">
        <f>IF(I253=1,F253,0)</f>
        <v>0</v>
      </c>
      <c r="L253" s="49">
        <f>IF(I253=1,H253,0)</f>
        <v>0</v>
      </c>
      <c r="N253" s="49">
        <f>IF(H253&gt;F253,1,0)</f>
        <v>0</v>
      </c>
      <c r="P253" s="49">
        <f>IF(B253&lt;=$F$5,DATE(YEAR(P252),MONTH(P252)+1,DAY(P252)),0)</f>
        <v>0</v>
      </c>
    </row>
    <row r="254" spans="1:16" ht="12.75">
      <c r="A254" s="49">
        <f>IF(A253=12,1,A253+1)</f>
        <v>5</v>
      </c>
      <c r="B254" s="49">
        <f>IF(A253=12,B253+1,B253)</f>
        <v>21</v>
      </c>
      <c r="C254" s="49">
        <f>IF(B254&lt;=$F$5,$B$4,0)</f>
        <v>0</v>
      </c>
      <c r="D254" s="49">
        <f>IF(B254&lt;=$F$5,(F253+C254)*$B$5/12,0)</f>
        <v>0</v>
      </c>
      <c r="E254" s="49">
        <f>IF(B254&lt;=$F$5,(F253+C254)*$B$6/12,0)</f>
        <v>0</v>
      </c>
      <c r="F254" s="49">
        <f>IF(B254&lt;=$F$5,F253+D254-E254+$B$4,0)</f>
        <v>0</v>
      </c>
      <c r="G254" s="49">
        <f>IF(B254&lt;=$F$5,$F$4,0)</f>
        <v>0</v>
      </c>
      <c r="H254" s="49">
        <f>IF(B254&lt;=$F$5,H253+(H253+G254)*$F$6/12+G254,0)</f>
        <v>0</v>
      </c>
      <c r="I254" s="49">
        <f>IF(A254&lt;12,0,IF(B254=$F$5,1,0))</f>
        <v>0</v>
      </c>
      <c r="K254" s="49">
        <f>IF(I254=1,F254,0)</f>
        <v>0</v>
      </c>
      <c r="L254" s="49">
        <f>IF(I254=1,H254,0)</f>
        <v>0</v>
      </c>
      <c r="N254" s="49">
        <f>IF(H254&gt;F254,1,0)</f>
        <v>0</v>
      </c>
      <c r="P254" s="49">
        <f>IF(B254&lt;=$F$5,DATE(YEAR(P253),MONTH(P253)+1,DAY(P253)),0)</f>
        <v>0</v>
      </c>
    </row>
    <row r="255" spans="1:16" ht="12.75">
      <c r="A255" s="49">
        <f>IF(A254=12,1,A254+1)</f>
        <v>6</v>
      </c>
      <c r="B255" s="49">
        <f>IF(A254=12,B254+1,B254)</f>
        <v>21</v>
      </c>
      <c r="C255" s="49">
        <f>IF(B255&lt;=$F$5,$B$4,0)</f>
        <v>0</v>
      </c>
      <c r="D255" s="49">
        <f>IF(B255&lt;=$F$5,(F254+C255)*$B$5/12,0)</f>
        <v>0</v>
      </c>
      <c r="E255" s="49">
        <f>IF(B255&lt;=$F$5,(F254+C255)*$B$6/12,0)</f>
        <v>0</v>
      </c>
      <c r="F255" s="49">
        <f>IF(B255&lt;=$F$5,F254+D255-E255+$B$4,0)</f>
        <v>0</v>
      </c>
      <c r="G255" s="49">
        <f>IF(B255&lt;=$F$5,$F$4,0)</f>
        <v>0</v>
      </c>
      <c r="H255" s="49">
        <f>IF(B255&lt;=$F$5,H254+(H254+G255)*$F$6/12+G255,0)</f>
        <v>0</v>
      </c>
      <c r="I255" s="49">
        <f>IF(A255&lt;12,0,IF(B255=$F$5,1,0))</f>
        <v>0</v>
      </c>
      <c r="K255" s="49">
        <f>IF(I255=1,F255,0)</f>
        <v>0</v>
      </c>
      <c r="L255" s="49">
        <f>IF(I255=1,H255,0)</f>
        <v>0</v>
      </c>
      <c r="N255" s="49">
        <f>IF(H255&gt;F255,1,0)</f>
        <v>0</v>
      </c>
      <c r="P255" s="49">
        <f>IF(B255&lt;=$F$5,DATE(YEAR(P254),MONTH(P254)+1,DAY(P254)),0)</f>
        <v>0</v>
      </c>
    </row>
    <row r="256" spans="1:16" ht="12.75">
      <c r="A256" s="49">
        <f>IF(A255=12,1,A255+1)</f>
        <v>7</v>
      </c>
      <c r="B256" s="49">
        <f>IF(A255=12,B255+1,B255)</f>
        <v>21</v>
      </c>
      <c r="C256" s="49">
        <f>IF(B256&lt;=$F$5,$B$4,0)</f>
        <v>0</v>
      </c>
      <c r="D256" s="49">
        <f>IF(B256&lt;=$F$5,(F255+C256)*$B$5/12,0)</f>
        <v>0</v>
      </c>
      <c r="E256" s="49">
        <f>IF(B256&lt;=$F$5,(F255+C256)*$B$6/12,0)</f>
        <v>0</v>
      </c>
      <c r="F256" s="49">
        <f>IF(B256&lt;=$F$5,F255+D256-E256+$B$4,0)</f>
        <v>0</v>
      </c>
      <c r="G256" s="49">
        <f>IF(B256&lt;=$F$5,$F$4,0)</f>
        <v>0</v>
      </c>
      <c r="H256" s="49">
        <f>IF(B256&lt;=$F$5,H255+(H255+G256)*$F$6/12+G256,0)</f>
        <v>0</v>
      </c>
      <c r="I256" s="49">
        <f>IF(A256&lt;12,0,IF(B256=$F$5,1,0))</f>
        <v>0</v>
      </c>
      <c r="K256" s="49">
        <f>IF(I256=1,F256,0)</f>
        <v>0</v>
      </c>
      <c r="L256" s="49">
        <f>IF(I256=1,H256,0)</f>
        <v>0</v>
      </c>
      <c r="N256" s="49">
        <f>IF(H256&gt;F256,1,0)</f>
        <v>0</v>
      </c>
      <c r="P256" s="49">
        <f>IF(B256&lt;=$F$5,DATE(YEAR(P255),MONTH(P255)+1,DAY(P255)),0)</f>
        <v>0</v>
      </c>
    </row>
    <row r="257" spans="1:16" ht="12.75">
      <c r="A257" s="49">
        <f>IF(A256=12,1,A256+1)</f>
        <v>8</v>
      </c>
      <c r="B257" s="49">
        <f>IF(A256=12,B256+1,B256)</f>
        <v>21</v>
      </c>
      <c r="C257" s="49">
        <f>IF(B257&lt;=$F$5,$B$4,0)</f>
        <v>0</v>
      </c>
      <c r="D257" s="49">
        <f>IF(B257&lt;=$F$5,(F256+C257)*$B$5/12,0)</f>
        <v>0</v>
      </c>
      <c r="E257" s="49">
        <f>IF(B257&lt;=$F$5,(F256+C257)*$B$6/12,0)</f>
        <v>0</v>
      </c>
      <c r="F257" s="49">
        <f>IF(B257&lt;=$F$5,F256+D257-E257+$B$4,0)</f>
        <v>0</v>
      </c>
      <c r="G257" s="49">
        <f>IF(B257&lt;=$F$5,$F$4,0)</f>
        <v>0</v>
      </c>
      <c r="H257" s="49">
        <f>IF(B257&lt;=$F$5,H256+(H256+G257)*$F$6/12+G257,0)</f>
        <v>0</v>
      </c>
      <c r="I257" s="49">
        <f>IF(A257&lt;12,0,IF(B257=$F$5,1,0))</f>
        <v>0</v>
      </c>
      <c r="K257" s="49">
        <f>IF(I257=1,F257,0)</f>
        <v>0</v>
      </c>
      <c r="L257" s="49">
        <f>IF(I257=1,H257,0)</f>
        <v>0</v>
      </c>
      <c r="N257" s="49">
        <f>IF(H257&gt;F257,1,0)</f>
        <v>0</v>
      </c>
      <c r="P257" s="49">
        <f>IF(B257&lt;=$F$5,DATE(YEAR(P256),MONTH(P256)+1,DAY(P256)),0)</f>
        <v>0</v>
      </c>
    </row>
    <row r="258" spans="1:16" ht="12.75">
      <c r="A258" s="49">
        <f>IF(A257=12,1,A257+1)</f>
        <v>9</v>
      </c>
      <c r="B258" s="49">
        <f>IF(A257=12,B257+1,B257)</f>
        <v>21</v>
      </c>
      <c r="C258" s="49">
        <f>IF(B258&lt;=$F$5,$B$4,0)</f>
        <v>0</v>
      </c>
      <c r="D258" s="49">
        <f>IF(B258&lt;=$F$5,(F257+C258)*$B$5/12,0)</f>
        <v>0</v>
      </c>
      <c r="E258" s="49">
        <f>IF(B258&lt;=$F$5,(F257+C258)*$B$6/12,0)</f>
        <v>0</v>
      </c>
      <c r="F258" s="49">
        <f>IF(B258&lt;=$F$5,F257+D258-E258+$B$4,0)</f>
        <v>0</v>
      </c>
      <c r="G258" s="49">
        <f>IF(B258&lt;=$F$5,$F$4,0)</f>
        <v>0</v>
      </c>
      <c r="H258" s="49">
        <f>IF(B258&lt;=$F$5,H257+(H257+G258)*$F$6/12+G258,0)</f>
        <v>0</v>
      </c>
      <c r="I258" s="49">
        <f>IF(A258&lt;12,0,IF(B258=$F$5,1,0))</f>
        <v>0</v>
      </c>
      <c r="K258" s="49">
        <f>IF(I258=1,F258,0)</f>
        <v>0</v>
      </c>
      <c r="L258" s="49">
        <f>IF(I258=1,H258,0)</f>
        <v>0</v>
      </c>
      <c r="N258" s="49">
        <f>IF(H258&gt;F258,1,0)</f>
        <v>0</v>
      </c>
      <c r="P258" s="49">
        <f>IF(B258&lt;=$F$5,DATE(YEAR(P257),MONTH(P257)+1,DAY(P257)),0)</f>
        <v>0</v>
      </c>
    </row>
    <row r="259" spans="1:16" ht="12.75">
      <c r="A259" s="49">
        <f>IF(A258=12,1,A258+1)</f>
        <v>10</v>
      </c>
      <c r="B259" s="49">
        <f>IF(A258=12,B258+1,B258)</f>
        <v>21</v>
      </c>
      <c r="C259" s="49">
        <f>IF(B259&lt;=$F$5,$B$4,0)</f>
        <v>0</v>
      </c>
      <c r="D259" s="49">
        <f>IF(B259&lt;=$F$5,(F258+C259)*$B$5/12,0)</f>
        <v>0</v>
      </c>
      <c r="E259" s="49">
        <f>IF(B259&lt;=$F$5,(F258+C259)*$B$6/12,0)</f>
        <v>0</v>
      </c>
      <c r="F259" s="49">
        <f>IF(B259&lt;=$F$5,F258+D259-E259+$B$4,0)</f>
        <v>0</v>
      </c>
      <c r="G259" s="49">
        <f>IF(B259&lt;=$F$5,$F$4,0)</f>
        <v>0</v>
      </c>
      <c r="H259" s="49">
        <f>IF(B259&lt;=$F$5,H258+(H258+G259)*$F$6/12+G259,0)</f>
        <v>0</v>
      </c>
      <c r="I259" s="49">
        <f>IF(A259&lt;12,0,IF(B259=$F$5,1,0))</f>
        <v>0</v>
      </c>
      <c r="K259" s="49">
        <f>IF(I259=1,F259,0)</f>
        <v>0</v>
      </c>
      <c r="L259" s="49">
        <f>IF(I259=1,H259,0)</f>
        <v>0</v>
      </c>
      <c r="N259" s="49">
        <f>IF(H259&gt;F259,1,0)</f>
        <v>0</v>
      </c>
      <c r="P259" s="49">
        <f>IF(B259&lt;=$F$5,DATE(YEAR(P258),MONTH(P258)+1,DAY(P258)),0)</f>
        <v>0</v>
      </c>
    </row>
    <row r="260" spans="1:16" ht="12.75">
      <c r="A260" s="49">
        <f>IF(A259=12,1,A259+1)</f>
        <v>11</v>
      </c>
      <c r="B260" s="49">
        <f>IF(A259=12,B259+1,B259)</f>
        <v>21</v>
      </c>
      <c r="C260" s="49">
        <f>IF(B260&lt;=$F$5,$B$4,0)</f>
        <v>0</v>
      </c>
      <c r="D260" s="49">
        <f>IF(B260&lt;=$F$5,(F259+C260)*$B$5/12,0)</f>
        <v>0</v>
      </c>
      <c r="E260" s="49">
        <f>IF(B260&lt;=$F$5,(F259+C260)*$B$6/12,0)</f>
        <v>0</v>
      </c>
      <c r="F260" s="49">
        <f>IF(B260&lt;=$F$5,F259+D260-E260+$B$4,0)</f>
        <v>0</v>
      </c>
      <c r="G260" s="49">
        <f>IF(B260&lt;=$F$5,$F$4,0)</f>
        <v>0</v>
      </c>
      <c r="H260" s="49">
        <f>IF(B260&lt;=$F$5,H259+(H259+G260)*$F$6/12+G260,0)</f>
        <v>0</v>
      </c>
      <c r="I260" s="49">
        <f>IF(A260&lt;12,0,IF(B260=$F$5,1,0))</f>
        <v>0</v>
      </c>
      <c r="K260" s="49">
        <f>IF(I260=1,F260,0)</f>
        <v>0</v>
      </c>
      <c r="L260" s="49">
        <f>IF(I260=1,H260,0)</f>
        <v>0</v>
      </c>
      <c r="N260" s="49">
        <f>IF(H260&gt;F260,1,0)</f>
        <v>0</v>
      </c>
      <c r="P260" s="49">
        <f>IF(B260&lt;=$F$5,DATE(YEAR(P259),MONTH(P259)+1,DAY(P259)),0)</f>
        <v>0</v>
      </c>
    </row>
    <row r="261" spans="1:16" ht="12.75">
      <c r="A261" s="49">
        <f>IF(A260=12,1,A260+1)</f>
        <v>12</v>
      </c>
      <c r="B261" s="49">
        <f>IF(A260=12,B260+1,B260)</f>
        <v>21</v>
      </c>
      <c r="C261" s="49">
        <f>IF(B261&lt;=$F$5,$B$4,0)</f>
        <v>0</v>
      </c>
      <c r="D261" s="49">
        <f>IF(B261&lt;=$F$5,(F260+C261)*$B$5/12,0)</f>
        <v>0</v>
      </c>
      <c r="E261" s="49">
        <f>IF(B261&lt;=$F$5,(F260+C261)*$B$6/12,0)</f>
        <v>0</v>
      </c>
      <c r="F261" s="49">
        <f>IF(B261&lt;=$F$5,F260+D261-E261+$B$4,0)</f>
        <v>0</v>
      </c>
      <c r="G261" s="49">
        <f>IF(B261&lt;=$F$5,$F$4,0)</f>
        <v>0</v>
      </c>
      <c r="H261" s="49">
        <f>IF(B261&lt;=$F$5,H260+(H260+G261)*$F$6/12+G261,0)</f>
        <v>0</v>
      </c>
      <c r="I261" s="49">
        <f>IF(A261&lt;12,0,IF(B261=$F$5,1,0))</f>
        <v>0</v>
      </c>
      <c r="K261" s="49">
        <f>IF(I261=1,F261,0)</f>
        <v>0</v>
      </c>
      <c r="L261" s="49">
        <f>IF(I261=1,H261,0)</f>
        <v>0</v>
      </c>
      <c r="N261" s="49">
        <f>IF(H261&gt;F261,1,0)</f>
        <v>0</v>
      </c>
      <c r="P261" s="49">
        <f>IF(B261&lt;=$F$5,DATE(YEAR(P260),MONTH(P260)+1,DAY(P260)),0)</f>
        <v>0</v>
      </c>
    </row>
    <row r="262" spans="1:16" ht="12.75">
      <c r="A262" s="49">
        <f>IF(A261=12,1,A261+1)</f>
        <v>1</v>
      </c>
      <c r="B262" s="49">
        <f>IF(A261=12,B261+1,B261)</f>
        <v>22</v>
      </c>
      <c r="C262" s="49">
        <f>IF(B262&lt;=$F$5,$B$4,0)</f>
        <v>0</v>
      </c>
      <c r="D262" s="49">
        <f>IF(B262&lt;=$F$5,(F261+C262)*$B$5/12,0)</f>
        <v>0</v>
      </c>
      <c r="E262" s="49">
        <f>IF(B262&lt;=$F$5,(F261+C262)*$B$6/12,0)</f>
        <v>0</v>
      </c>
      <c r="F262" s="49">
        <f>IF(B262&lt;=$F$5,F261+D262-E262+$B$4,0)</f>
        <v>0</v>
      </c>
      <c r="G262" s="49">
        <f>IF(B262&lt;=$F$5,$F$4,0)</f>
        <v>0</v>
      </c>
      <c r="H262" s="49">
        <f>IF(B262&lt;=$F$5,H261+(H261+G262)*$F$6/12+G262,0)</f>
        <v>0</v>
      </c>
      <c r="I262" s="49">
        <f>IF(A262&lt;12,0,IF(B262=$F$5,1,0))</f>
        <v>0</v>
      </c>
      <c r="K262" s="49">
        <f>IF(I262=1,F262,0)</f>
        <v>0</v>
      </c>
      <c r="L262" s="49">
        <f>IF(I262=1,H262,0)</f>
        <v>0</v>
      </c>
      <c r="N262" s="49">
        <f>IF(H262&gt;F262,1,0)</f>
        <v>0</v>
      </c>
      <c r="P262" s="49">
        <f>IF(B262&lt;=$F$5,DATE(YEAR(P261),MONTH(P261)+1,DAY(P261)),0)</f>
        <v>0</v>
      </c>
    </row>
    <row r="263" spans="1:16" ht="12.75">
      <c r="A263" s="49">
        <f>IF(A262=12,1,A262+1)</f>
        <v>2</v>
      </c>
      <c r="B263" s="49">
        <f>IF(A262=12,B262+1,B262)</f>
        <v>22</v>
      </c>
      <c r="C263" s="49">
        <f>IF(B263&lt;=$F$5,$B$4,0)</f>
        <v>0</v>
      </c>
      <c r="D263" s="49">
        <f>IF(B263&lt;=$F$5,(F262+C263)*$B$5/12,0)</f>
        <v>0</v>
      </c>
      <c r="E263" s="49">
        <f>IF(B263&lt;=$F$5,(F262+C263)*$B$6/12,0)</f>
        <v>0</v>
      </c>
      <c r="F263" s="49">
        <f>IF(B263&lt;=$F$5,F262+D263-E263+$B$4,0)</f>
        <v>0</v>
      </c>
      <c r="G263" s="49">
        <f>IF(B263&lt;=$F$5,$F$4,0)</f>
        <v>0</v>
      </c>
      <c r="H263" s="49">
        <f>IF(B263&lt;=$F$5,H262+(H262+G263)*$F$6/12+G263,0)</f>
        <v>0</v>
      </c>
      <c r="I263" s="49">
        <f>IF(A263&lt;12,0,IF(B263=$F$5,1,0))</f>
        <v>0</v>
      </c>
      <c r="K263" s="49">
        <f>IF(I263=1,F263,0)</f>
        <v>0</v>
      </c>
      <c r="L263" s="49">
        <f>IF(I263=1,H263,0)</f>
        <v>0</v>
      </c>
      <c r="N263" s="49">
        <f>IF(H263&gt;F263,1,0)</f>
        <v>0</v>
      </c>
      <c r="P263" s="49">
        <f>IF(B263&lt;=$F$5,DATE(YEAR(P262),MONTH(P262)+1,DAY(P262)),0)</f>
        <v>0</v>
      </c>
    </row>
    <row r="264" spans="1:16" ht="12.75">
      <c r="A264" s="49">
        <f>IF(A263=12,1,A263+1)</f>
        <v>3</v>
      </c>
      <c r="B264" s="49">
        <f>IF(A263=12,B263+1,B263)</f>
        <v>22</v>
      </c>
      <c r="C264" s="49">
        <f>IF(B264&lt;=$F$5,$B$4,0)</f>
        <v>0</v>
      </c>
      <c r="D264" s="49">
        <f>IF(B264&lt;=$F$5,(F263+C264)*$B$5/12,0)</f>
        <v>0</v>
      </c>
      <c r="E264" s="49">
        <f>IF(B264&lt;=$F$5,(F263+C264)*$B$6/12,0)</f>
        <v>0</v>
      </c>
      <c r="F264" s="49">
        <f>IF(B264&lt;=$F$5,F263+D264-E264+$B$4,0)</f>
        <v>0</v>
      </c>
      <c r="G264" s="49">
        <f>IF(B264&lt;=$F$5,$F$4,0)</f>
        <v>0</v>
      </c>
      <c r="H264" s="49">
        <f>IF(B264&lt;=$F$5,H263+(H263+G264)*$F$6/12+G264,0)</f>
        <v>0</v>
      </c>
      <c r="I264" s="49">
        <f>IF(A264&lt;12,0,IF(B264=$F$5,1,0))</f>
        <v>0</v>
      </c>
      <c r="K264" s="49">
        <f>IF(I264=1,F264,0)</f>
        <v>0</v>
      </c>
      <c r="L264" s="49">
        <f>IF(I264=1,H264,0)</f>
        <v>0</v>
      </c>
      <c r="N264" s="49">
        <f>IF(H264&gt;F264,1,0)</f>
        <v>0</v>
      </c>
      <c r="P264" s="49">
        <f>IF(B264&lt;=$F$5,DATE(YEAR(P263),MONTH(P263)+1,DAY(P263)),0)</f>
        <v>0</v>
      </c>
    </row>
    <row r="265" spans="1:16" ht="12.75">
      <c r="A265" s="49">
        <f>IF(A264=12,1,A264+1)</f>
        <v>4</v>
      </c>
      <c r="B265" s="49">
        <f>IF(A264=12,B264+1,B264)</f>
        <v>22</v>
      </c>
      <c r="C265" s="49">
        <f>IF(B265&lt;=$F$5,$B$4,0)</f>
        <v>0</v>
      </c>
      <c r="D265" s="49">
        <f>IF(B265&lt;=$F$5,(F264+C265)*$B$5/12,0)</f>
        <v>0</v>
      </c>
      <c r="E265" s="49">
        <f>IF(B265&lt;=$F$5,(F264+C265)*$B$6/12,0)</f>
        <v>0</v>
      </c>
      <c r="F265" s="49">
        <f>IF(B265&lt;=$F$5,F264+D265-E265+$B$4,0)</f>
        <v>0</v>
      </c>
      <c r="G265" s="49">
        <f>IF(B265&lt;=$F$5,$F$4,0)</f>
        <v>0</v>
      </c>
      <c r="H265" s="49">
        <f>IF(B265&lt;=$F$5,H264+(H264+G265)*$F$6/12+G265,0)</f>
        <v>0</v>
      </c>
      <c r="I265" s="49">
        <f>IF(A265&lt;12,0,IF(B265=$F$5,1,0))</f>
        <v>0</v>
      </c>
      <c r="K265" s="49">
        <f>IF(I265=1,F265,0)</f>
        <v>0</v>
      </c>
      <c r="L265" s="49">
        <f>IF(I265=1,H265,0)</f>
        <v>0</v>
      </c>
      <c r="N265" s="49">
        <f>IF(H265&gt;F265,1,0)</f>
        <v>0</v>
      </c>
      <c r="P265" s="49">
        <f>IF(B265&lt;=$F$5,DATE(YEAR(P264),MONTH(P264)+1,DAY(P264)),0)</f>
        <v>0</v>
      </c>
    </row>
    <row r="266" spans="1:16" ht="12.75">
      <c r="A266" s="49">
        <f>IF(A265=12,1,A265+1)</f>
        <v>5</v>
      </c>
      <c r="B266" s="49">
        <f>IF(A265=12,B265+1,B265)</f>
        <v>22</v>
      </c>
      <c r="C266" s="49">
        <f>IF(B266&lt;=$F$5,$B$4,0)</f>
        <v>0</v>
      </c>
      <c r="D266" s="49">
        <f>IF(B266&lt;=$F$5,(F265+C266)*$B$5/12,0)</f>
        <v>0</v>
      </c>
      <c r="E266" s="49">
        <f>IF(B266&lt;=$F$5,(F265+C266)*$B$6/12,0)</f>
        <v>0</v>
      </c>
      <c r="F266" s="49">
        <f>IF(B266&lt;=$F$5,F265+D266-E266+$B$4,0)</f>
        <v>0</v>
      </c>
      <c r="G266" s="49">
        <f>IF(B266&lt;=$F$5,$F$4,0)</f>
        <v>0</v>
      </c>
      <c r="H266" s="49">
        <f>IF(B266&lt;=$F$5,H265+(H265+G266)*$F$6/12+G266,0)</f>
        <v>0</v>
      </c>
      <c r="I266" s="49">
        <f>IF(A266&lt;12,0,IF(B266=$F$5,1,0))</f>
        <v>0</v>
      </c>
      <c r="K266" s="49">
        <f>IF(I266=1,F266,0)</f>
        <v>0</v>
      </c>
      <c r="L266" s="49">
        <f>IF(I266=1,H266,0)</f>
        <v>0</v>
      </c>
      <c r="N266" s="49">
        <f>IF(H266&gt;F266,1,0)</f>
        <v>0</v>
      </c>
      <c r="P266" s="49">
        <f>IF(B266&lt;=$F$5,DATE(YEAR(P265),MONTH(P265)+1,DAY(P265)),0)</f>
        <v>0</v>
      </c>
    </row>
    <row r="267" spans="1:16" ht="12.75">
      <c r="A267" s="49">
        <f>IF(A266=12,1,A266+1)</f>
        <v>6</v>
      </c>
      <c r="B267" s="49">
        <f>IF(A266=12,B266+1,B266)</f>
        <v>22</v>
      </c>
      <c r="C267" s="49">
        <f>IF(B267&lt;=$F$5,$B$4,0)</f>
        <v>0</v>
      </c>
      <c r="D267" s="49">
        <f>IF(B267&lt;=$F$5,(F266+C267)*$B$5/12,0)</f>
        <v>0</v>
      </c>
      <c r="E267" s="49">
        <f>IF(B267&lt;=$F$5,(F266+C267)*$B$6/12,0)</f>
        <v>0</v>
      </c>
      <c r="F267" s="49">
        <f>IF(B267&lt;=$F$5,F266+D267-E267+$B$4,0)</f>
        <v>0</v>
      </c>
      <c r="G267" s="49">
        <f>IF(B267&lt;=$F$5,$F$4,0)</f>
        <v>0</v>
      </c>
      <c r="H267" s="49">
        <f>IF(B267&lt;=$F$5,H266+(H266+G267)*$F$6/12+G267,0)</f>
        <v>0</v>
      </c>
      <c r="I267" s="49">
        <f>IF(A267&lt;12,0,IF(B267=$F$5,1,0))</f>
        <v>0</v>
      </c>
      <c r="K267" s="49">
        <f>IF(I267=1,F267,0)</f>
        <v>0</v>
      </c>
      <c r="L267" s="49">
        <f>IF(I267=1,H267,0)</f>
        <v>0</v>
      </c>
      <c r="N267" s="49">
        <f>IF(H267&gt;F267,1,0)</f>
        <v>0</v>
      </c>
      <c r="P267" s="49">
        <f>IF(B267&lt;=$F$5,DATE(YEAR(P266),MONTH(P266)+1,DAY(P266)),0)</f>
        <v>0</v>
      </c>
    </row>
    <row r="268" spans="1:16" ht="12.75">
      <c r="A268" s="49">
        <f>IF(A267=12,1,A267+1)</f>
        <v>7</v>
      </c>
      <c r="B268" s="49">
        <f>IF(A267=12,B267+1,B267)</f>
        <v>22</v>
      </c>
      <c r="C268" s="49">
        <f>IF(B268&lt;=$F$5,$B$4,0)</f>
        <v>0</v>
      </c>
      <c r="D268" s="49">
        <f>IF(B268&lt;=$F$5,(F267+C268)*$B$5/12,0)</f>
        <v>0</v>
      </c>
      <c r="E268" s="49">
        <f>IF(B268&lt;=$F$5,(F267+C268)*$B$6/12,0)</f>
        <v>0</v>
      </c>
      <c r="F268" s="49">
        <f>IF(B268&lt;=$F$5,F267+D268-E268+$B$4,0)</f>
        <v>0</v>
      </c>
      <c r="G268" s="49">
        <f>IF(B268&lt;=$F$5,$F$4,0)</f>
        <v>0</v>
      </c>
      <c r="H268" s="49">
        <f>IF(B268&lt;=$F$5,H267+(H267+G268)*$F$6/12+G268,0)</f>
        <v>0</v>
      </c>
      <c r="I268" s="49">
        <f>IF(A268&lt;12,0,IF(B268=$F$5,1,0))</f>
        <v>0</v>
      </c>
      <c r="K268" s="49">
        <f>IF(I268=1,F268,0)</f>
        <v>0</v>
      </c>
      <c r="L268" s="49">
        <f>IF(I268=1,H268,0)</f>
        <v>0</v>
      </c>
      <c r="N268" s="49">
        <f>IF(H268&gt;F268,1,0)</f>
        <v>0</v>
      </c>
      <c r="P268" s="49">
        <f>IF(B268&lt;=$F$5,DATE(YEAR(P267),MONTH(P267)+1,DAY(P267)),0)</f>
        <v>0</v>
      </c>
    </row>
    <row r="269" spans="1:16" ht="12.75">
      <c r="A269" s="49">
        <f>IF(A268=12,1,A268+1)</f>
        <v>8</v>
      </c>
      <c r="B269" s="49">
        <f>IF(A268=12,B268+1,B268)</f>
        <v>22</v>
      </c>
      <c r="C269" s="49">
        <f>IF(B269&lt;=$F$5,$B$4,0)</f>
        <v>0</v>
      </c>
      <c r="D269" s="49">
        <f>IF(B269&lt;=$F$5,(F268+C269)*$B$5/12,0)</f>
        <v>0</v>
      </c>
      <c r="E269" s="49">
        <f>IF(B269&lt;=$F$5,(F268+C269)*$B$6/12,0)</f>
        <v>0</v>
      </c>
      <c r="F269" s="49">
        <f>IF(B269&lt;=$F$5,F268+D269-E269+$B$4,0)</f>
        <v>0</v>
      </c>
      <c r="G269" s="49">
        <f>IF(B269&lt;=$F$5,$F$4,0)</f>
        <v>0</v>
      </c>
      <c r="H269" s="49">
        <f>IF(B269&lt;=$F$5,H268+(H268+G269)*$F$6/12+G269,0)</f>
        <v>0</v>
      </c>
      <c r="I269" s="49">
        <f>IF(A269&lt;12,0,IF(B269=$F$5,1,0))</f>
        <v>0</v>
      </c>
      <c r="K269" s="49">
        <f>IF(I269=1,F269,0)</f>
        <v>0</v>
      </c>
      <c r="L269" s="49">
        <f>IF(I269=1,H269,0)</f>
        <v>0</v>
      </c>
      <c r="N269" s="49">
        <f>IF(H269&gt;F269,1,0)</f>
        <v>0</v>
      </c>
      <c r="P269" s="49">
        <f>IF(B269&lt;=$F$5,DATE(YEAR(P268),MONTH(P268)+1,DAY(P268)),0)</f>
        <v>0</v>
      </c>
    </row>
    <row r="270" spans="1:16" ht="12.75">
      <c r="A270" s="49">
        <f>IF(A269=12,1,A269+1)</f>
        <v>9</v>
      </c>
      <c r="B270" s="49">
        <f>IF(A269=12,B269+1,B269)</f>
        <v>22</v>
      </c>
      <c r="C270" s="49">
        <f>IF(B270&lt;=$F$5,$B$4,0)</f>
        <v>0</v>
      </c>
      <c r="D270" s="49">
        <f>IF(B270&lt;=$F$5,(F269+C270)*$B$5/12,0)</f>
        <v>0</v>
      </c>
      <c r="E270" s="49">
        <f>IF(B270&lt;=$F$5,(F269+C270)*$B$6/12,0)</f>
        <v>0</v>
      </c>
      <c r="F270" s="49">
        <f>IF(B270&lt;=$F$5,F269+D270-E270+$B$4,0)</f>
        <v>0</v>
      </c>
      <c r="G270" s="49">
        <f>IF(B270&lt;=$F$5,$F$4,0)</f>
        <v>0</v>
      </c>
      <c r="H270" s="49">
        <f>IF(B270&lt;=$F$5,H269+(H269+G270)*$F$6/12+G270,0)</f>
        <v>0</v>
      </c>
      <c r="I270" s="49">
        <f>IF(A270&lt;12,0,IF(B270=$F$5,1,0))</f>
        <v>0</v>
      </c>
      <c r="K270" s="49">
        <f>IF(I270=1,F270,0)</f>
        <v>0</v>
      </c>
      <c r="L270" s="49">
        <f>IF(I270=1,H270,0)</f>
        <v>0</v>
      </c>
      <c r="N270" s="49">
        <f>IF(H270&gt;F270,1,0)</f>
        <v>0</v>
      </c>
      <c r="P270" s="49">
        <f>IF(B270&lt;=$F$5,DATE(YEAR(P269),MONTH(P269)+1,DAY(P269)),0)</f>
        <v>0</v>
      </c>
    </row>
    <row r="271" spans="1:16" ht="12.75">
      <c r="A271" s="49">
        <f>IF(A270=12,1,A270+1)</f>
        <v>10</v>
      </c>
      <c r="B271" s="49">
        <f>IF(A270=12,B270+1,B270)</f>
        <v>22</v>
      </c>
      <c r="C271" s="49">
        <f>IF(B271&lt;=$F$5,$B$4,0)</f>
        <v>0</v>
      </c>
      <c r="D271" s="49">
        <f>IF(B271&lt;=$F$5,(F270+C271)*$B$5/12,0)</f>
        <v>0</v>
      </c>
      <c r="E271" s="49">
        <f>IF(B271&lt;=$F$5,(F270+C271)*$B$6/12,0)</f>
        <v>0</v>
      </c>
      <c r="F271" s="49">
        <f>IF(B271&lt;=$F$5,F270+D271-E271+$B$4,0)</f>
        <v>0</v>
      </c>
      <c r="G271" s="49">
        <f>IF(B271&lt;=$F$5,$F$4,0)</f>
        <v>0</v>
      </c>
      <c r="H271" s="49">
        <f>IF(B271&lt;=$F$5,H270+(H270+G271)*$F$6/12+G271,0)</f>
        <v>0</v>
      </c>
      <c r="I271" s="49">
        <f>IF(A271&lt;12,0,IF(B271=$F$5,1,0))</f>
        <v>0</v>
      </c>
      <c r="K271" s="49">
        <f>IF(I271=1,F271,0)</f>
        <v>0</v>
      </c>
      <c r="L271" s="49">
        <f>IF(I271=1,H271,0)</f>
        <v>0</v>
      </c>
      <c r="N271" s="49">
        <f>IF(H271&gt;F271,1,0)</f>
        <v>0</v>
      </c>
      <c r="P271" s="49">
        <f>IF(B271&lt;=$F$5,DATE(YEAR(P270),MONTH(P270)+1,DAY(P270)),0)</f>
        <v>0</v>
      </c>
    </row>
    <row r="272" spans="1:16" ht="12.75">
      <c r="A272" s="49">
        <f>IF(A271=12,1,A271+1)</f>
        <v>11</v>
      </c>
      <c r="B272" s="49">
        <f>IF(A271=12,B271+1,B271)</f>
        <v>22</v>
      </c>
      <c r="C272" s="49">
        <f>IF(B272&lt;=$F$5,$B$4,0)</f>
        <v>0</v>
      </c>
      <c r="D272" s="49">
        <f>IF(B272&lt;=$F$5,(F271+C272)*$B$5/12,0)</f>
        <v>0</v>
      </c>
      <c r="E272" s="49">
        <f>IF(B272&lt;=$F$5,(F271+C272)*$B$6/12,0)</f>
        <v>0</v>
      </c>
      <c r="F272" s="49">
        <f>IF(B272&lt;=$F$5,F271+D272-E272+$B$4,0)</f>
        <v>0</v>
      </c>
      <c r="G272" s="49">
        <f>IF(B272&lt;=$F$5,$F$4,0)</f>
        <v>0</v>
      </c>
      <c r="H272" s="49">
        <f>IF(B272&lt;=$F$5,H271+(H271+G272)*$F$6/12+G272,0)</f>
        <v>0</v>
      </c>
      <c r="I272" s="49">
        <f>IF(A272&lt;12,0,IF(B272=$F$5,1,0))</f>
        <v>0</v>
      </c>
      <c r="K272" s="49">
        <f>IF(I272=1,F272,0)</f>
        <v>0</v>
      </c>
      <c r="L272" s="49">
        <f>IF(I272=1,H272,0)</f>
        <v>0</v>
      </c>
      <c r="N272" s="49">
        <f>IF(H272&gt;F272,1,0)</f>
        <v>0</v>
      </c>
      <c r="P272" s="49">
        <f>IF(B272&lt;=$F$5,DATE(YEAR(P271),MONTH(P271)+1,DAY(P271)),0)</f>
        <v>0</v>
      </c>
    </row>
    <row r="273" spans="1:16" ht="12.75">
      <c r="A273" s="49">
        <f>IF(A272=12,1,A272+1)</f>
        <v>12</v>
      </c>
      <c r="B273" s="49">
        <f>IF(A272=12,B272+1,B272)</f>
        <v>22</v>
      </c>
      <c r="C273" s="49">
        <f>IF(B273&lt;=$F$5,$B$4,0)</f>
        <v>0</v>
      </c>
      <c r="D273" s="49">
        <f>IF(B273&lt;=$F$5,(F272+C273)*$B$5/12,0)</f>
        <v>0</v>
      </c>
      <c r="E273" s="49">
        <f>IF(B273&lt;=$F$5,(F272+C273)*$B$6/12,0)</f>
        <v>0</v>
      </c>
      <c r="F273" s="49">
        <f>IF(B273&lt;=$F$5,F272+D273-E273+$B$4,0)</f>
        <v>0</v>
      </c>
      <c r="G273" s="49">
        <f>IF(B273&lt;=$F$5,$F$4,0)</f>
        <v>0</v>
      </c>
      <c r="H273" s="49">
        <f>IF(B273&lt;=$F$5,H272+(H272+G273)*$F$6/12+G273,0)</f>
        <v>0</v>
      </c>
      <c r="I273" s="49">
        <f>IF(A273&lt;12,0,IF(B273=$F$5,1,0))</f>
        <v>0</v>
      </c>
      <c r="K273" s="49">
        <f>IF(I273=1,F273,0)</f>
        <v>0</v>
      </c>
      <c r="L273" s="49">
        <f>IF(I273=1,H273,0)</f>
        <v>0</v>
      </c>
      <c r="N273" s="49">
        <f>IF(H273&gt;F273,1,0)</f>
        <v>0</v>
      </c>
      <c r="P273" s="49">
        <f>IF(B273&lt;=$F$5,DATE(YEAR(P272),MONTH(P272)+1,DAY(P272)),0)</f>
        <v>0</v>
      </c>
    </row>
    <row r="274" spans="1:16" ht="12.75">
      <c r="A274" s="49">
        <f>IF(A273=12,1,A273+1)</f>
        <v>1</v>
      </c>
      <c r="B274" s="49">
        <f>IF(A273=12,B273+1,B273)</f>
        <v>23</v>
      </c>
      <c r="C274" s="49">
        <f>IF(B274&lt;=$F$5,$B$4,0)</f>
        <v>0</v>
      </c>
      <c r="D274" s="49">
        <f>IF(B274&lt;=$F$5,(F273+C274)*$B$5/12,0)</f>
        <v>0</v>
      </c>
      <c r="E274" s="49">
        <f>IF(B274&lt;=$F$5,(F273+C274)*$B$6/12,0)</f>
        <v>0</v>
      </c>
      <c r="F274" s="49">
        <f>IF(B274&lt;=$F$5,F273+D274-E274+$B$4,0)</f>
        <v>0</v>
      </c>
      <c r="G274" s="49">
        <f>IF(B274&lt;=$F$5,$F$4,0)</f>
        <v>0</v>
      </c>
      <c r="H274" s="49">
        <f>IF(B274&lt;=$F$5,H273+(H273+G274)*$F$6/12+G274,0)</f>
        <v>0</v>
      </c>
      <c r="I274" s="49">
        <f>IF(A274&lt;12,0,IF(B274=$F$5,1,0))</f>
        <v>0</v>
      </c>
      <c r="K274" s="49">
        <f>IF(I274=1,F274,0)</f>
        <v>0</v>
      </c>
      <c r="L274" s="49">
        <f>IF(I274=1,H274,0)</f>
        <v>0</v>
      </c>
      <c r="N274" s="49">
        <f>IF(H274&gt;F274,1,0)</f>
        <v>0</v>
      </c>
      <c r="P274" s="49">
        <f>IF(B274&lt;=$F$5,DATE(YEAR(P273),MONTH(P273)+1,DAY(P273)),0)</f>
        <v>0</v>
      </c>
    </row>
    <row r="275" spans="1:16" ht="12.75">
      <c r="A275" s="49">
        <f>IF(A274=12,1,A274+1)</f>
        <v>2</v>
      </c>
      <c r="B275" s="49">
        <f>IF(A274=12,B274+1,B274)</f>
        <v>23</v>
      </c>
      <c r="C275" s="49">
        <f>IF(B275&lt;=$F$5,$B$4,0)</f>
        <v>0</v>
      </c>
      <c r="D275" s="49">
        <f>IF(B275&lt;=$F$5,(F274+C275)*$B$5/12,0)</f>
        <v>0</v>
      </c>
      <c r="E275" s="49">
        <f>IF(B275&lt;=$F$5,(F274+C275)*$B$6/12,0)</f>
        <v>0</v>
      </c>
      <c r="F275" s="49">
        <f>IF(B275&lt;=$F$5,F274+D275-E275+$B$4,0)</f>
        <v>0</v>
      </c>
      <c r="G275" s="49">
        <f>IF(B275&lt;=$F$5,$F$4,0)</f>
        <v>0</v>
      </c>
      <c r="H275" s="49">
        <f>IF(B275&lt;=$F$5,H274+(H274+G275)*$F$6/12+G275,0)</f>
        <v>0</v>
      </c>
      <c r="I275" s="49">
        <f>IF(A275&lt;12,0,IF(B275=$F$5,1,0))</f>
        <v>0</v>
      </c>
      <c r="K275" s="49">
        <f>IF(I275=1,F275,0)</f>
        <v>0</v>
      </c>
      <c r="L275" s="49">
        <f>IF(I275=1,H275,0)</f>
        <v>0</v>
      </c>
      <c r="N275" s="49">
        <f>IF(H275&gt;F275,1,0)</f>
        <v>0</v>
      </c>
      <c r="P275" s="49">
        <f>IF(B275&lt;=$F$5,DATE(YEAR(P274),MONTH(P274)+1,DAY(P274)),0)</f>
        <v>0</v>
      </c>
    </row>
    <row r="276" spans="1:16" ht="12.75">
      <c r="A276" s="49">
        <f>IF(A275=12,1,A275+1)</f>
        <v>3</v>
      </c>
      <c r="B276" s="49">
        <f>IF(A275=12,B275+1,B275)</f>
        <v>23</v>
      </c>
      <c r="C276" s="49">
        <f>IF(B276&lt;=$F$5,$B$4,0)</f>
        <v>0</v>
      </c>
      <c r="D276" s="49">
        <f>IF(B276&lt;=$F$5,(F275+C276)*$B$5/12,0)</f>
        <v>0</v>
      </c>
      <c r="E276" s="49">
        <f>IF(B276&lt;=$F$5,(F275+C276)*$B$6/12,0)</f>
        <v>0</v>
      </c>
      <c r="F276" s="49">
        <f>IF(B276&lt;=$F$5,F275+D276-E276+$B$4,0)</f>
        <v>0</v>
      </c>
      <c r="G276" s="49">
        <f>IF(B276&lt;=$F$5,$F$4,0)</f>
        <v>0</v>
      </c>
      <c r="H276" s="49">
        <f>IF(B276&lt;=$F$5,H275+(H275+G276)*$F$6/12+G276,0)</f>
        <v>0</v>
      </c>
      <c r="I276" s="49">
        <f>IF(A276&lt;12,0,IF(B276=$F$5,1,0))</f>
        <v>0</v>
      </c>
      <c r="K276" s="49">
        <f>IF(I276=1,F276,0)</f>
        <v>0</v>
      </c>
      <c r="L276" s="49">
        <f>IF(I276=1,H276,0)</f>
        <v>0</v>
      </c>
      <c r="N276" s="49">
        <f>IF(H276&gt;F276,1,0)</f>
        <v>0</v>
      </c>
      <c r="P276" s="49">
        <f>IF(B276&lt;=$F$5,DATE(YEAR(P275),MONTH(P275)+1,DAY(P275)),0)</f>
        <v>0</v>
      </c>
    </row>
    <row r="277" spans="1:16" ht="12.75">
      <c r="A277" s="49">
        <f>IF(A276=12,1,A276+1)</f>
        <v>4</v>
      </c>
      <c r="B277" s="49">
        <f>IF(A276=12,B276+1,B276)</f>
        <v>23</v>
      </c>
      <c r="C277" s="49">
        <f>IF(B277&lt;=$F$5,$B$4,0)</f>
        <v>0</v>
      </c>
      <c r="D277" s="49">
        <f>IF(B277&lt;=$F$5,(F276+C277)*$B$5/12,0)</f>
        <v>0</v>
      </c>
      <c r="E277" s="49">
        <f>IF(B277&lt;=$F$5,(F276+C277)*$B$6/12,0)</f>
        <v>0</v>
      </c>
      <c r="F277" s="49">
        <f>IF(B277&lt;=$F$5,F276+D277-E277+$B$4,0)</f>
        <v>0</v>
      </c>
      <c r="G277" s="49">
        <f>IF(B277&lt;=$F$5,$F$4,0)</f>
        <v>0</v>
      </c>
      <c r="H277" s="49">
        <f>IF(B277&lt;=$F$5,H276+(H276+G277)*$F$6/12+G277,0)</f>
        <v>0</v>
      </c>
      <c r="I277" s="49">
        <f>IF(A277&lt;12,0,IF(B277=$F$5,1,0))</f>
        <v>0</v>
      </c>
      <c r="K277" s="49">
        <f>IF(I277=1,F277,0)</f>
        <v>0</v>
      </c>
      <c r="L277" s="49">
        <f>IF(I277=1,H277,0)</f>
        <v>0</v>
      </c>
      <c r="N277" s="49">
        <f>IF(H277&gt;F277,1,0)</f>
        <v>0</v>
      </c>
      <c r="P277" s="49">
        <f>IF(B277&lt;=$F$5,DATE(YEAR(P276),MONTH(P276)+1,DAY(P276)),0)</f>
        <v>0</v>
      </c>
    </row>
    <row r="278" spans="1:16" ht="12.75">
      <c r="A278" s="49">
        <f>IF(A277=12,1,A277+1)</f>
        <v>5</v>
      </c>
      <c r="B278" s="49">
        <f>IF(A277=12,B277+1,B277)</f>
        <v>23</v>
      </c>
      <c r="C278" s="49">
        <f>IF(B278&lt;=$F$5,$B$4,0)</f>
        <v>0</v>
      </c>
      <c r="D278" s="49">
        <f>IF(B278&lt;=$F$5,(F277+C278)*$B$5/12,0)</f>
        <v>0</v>
      </c>
      <c r="E278" s="49">
        <f>IF(B278&lt;=$F$5,(F277+C278)*$B$6/12,0)</f>
        <v>0</v>
      </c>
      <c r="F278" s="49">
        <f>IF(B278&lt;=$F$5,F277+D278-E278+$B$4,0)</f>
        <v>0</v>
      </c>
      <c r="G278" s="49">
        <f>IF(B278&lt;=$F$5,$F$4,0)</f>
        <v>0</v>
      </c>
      <c r="H278" s="49">
        <f>IF(B278&lt;=$F$5,H277+(H277+G278)*$F$6/12+G278,0)</f>
        <v>0</v>
      </c>
      <c r="I278" s="49">
        <f>IF(A278&lt;12,0,IF(B278=$F$5,1,0))</f>
        <v>0</v>
      </c>
      <c r="K278" s="49">
        <f>IF(I278=1,F278,0)</f>
        <v>0</v>
      </c>
      <c r="L278" s="49">
        <f>IF(I278=1,H278,0)</f>
        <v>0</v>
      </c>
      <c r="N278" s="49">
        <f>IF(H278&gt;F278,1,0)</f>
        <v>0</v>
      </c>
      <c r="P278" s="49">
        <f>IF(B278&lt;=$F$5,DATE(YEAR(P277),MONTH(P277)+1,DAY(P277)),0)</f>
        <v>0</v>
      </c>
    </row>
    <row r="279" spans="1:16" ht="12.75">
      <c r="A279" s="49">
        <f>IF(A278=12,1,A278+1)</f>
        <v>6</v>
      </c>
      <c r="B279" s="49">
        <f>IF(A278=12,B278+1,B278)</f>
        <v>23</v>
      </c>
      <c r="C279" s="49">
        <f>IF(B279&lt;=$F$5,$B$4,0)</f>
        <v>0</v>
      </c>
      <c r="D279" s="49">
        <f>IF(B279&lt;=$F$5,(F278+C279)*$B$5/12,0)</f>
        <v>0</v>
      </c>
      <c r="E279" s="49">
        <f>IF(B279&lt;=$F$5,(F278+C279)*$B$6/12,0)</f>
        <v>0</v>
      </c>
      <c r="F279" s="49">
        <f>IF(B279&lt;=$F$5,F278+D279-E279+$B$4,0)</f>
        <v>0</v>
      </c>
      <c r="G279" s="49">
        <f>IF(B279&lt;=$F$5,$F$4,0)</f>
        <v>0</v>
      </c>
      <c r="H279" s="49">
        <f>IF(B279&lt;=$F$5,H278+(H278+G279)*$F$6/12+G279,0)</f>
        <v>0</v>
      </c>
      <c r="I279" s="49">
        <f>IF(A279&lt;12,0,IF(B279=$F$5,1,0))</f>
        <v>0</v>
      </c>
      <c r="K279" s="49">
        <f>IF(I279=1,F279,0)</f>
        <v>0</v>
      </c>
      <c r="L279" s="49">
        <f>IF(I279=1,H279,0)</f>
        <v>0</v>
      </c>
      <c r="N279" s="49">
        <f>IF(H279&gt;F279,1,0)</f>
        <v>0</v>
      </c>
      <c r="P279" s="49">
        <f>IF(B279&lt;=$F$5,DATE(YEAR(P278),MONTH(P278)+1,DAY(P278)),0)</f>
        <v>0</v>
      </c>
    </row>
    <row r="280" spans="1:16" ht="12.75">
      <c r="A280" s="49">
        <f>IF(A279=12,1,A279+1)</f>
        <v>7</v>
      </c>
      <c r="B280" s="49">
        <f>IF(A279=12,B279+1,B279)</f>
        <v>23</v>
      </c>
      <c r="C280" s="49">
        <f>IF(B280&lt;=$F$5,$B$4,0)</f>
        <v>0</v>
      </c>
      <c r="D280" s="49">
        <f>IF(B280&lt;=$F$5,(F279+C280)*$B$5/12,0)</f>
        <v>0</v>
      </c>
      <c r="E280" s="49">
        <f>IF(B280&lt;=$F$5,(F279+C280)*$B$6/12,0)</f>
        <v>0</v>
      </c>
      <c r="F280" s="49">
        <f>IF(B280&lt;=$F$5,F279+D280-E280+$B$4,0)</f>
        <v>0</v>
      </c>
      <c r="G280" s="49">
        <f>IF(B280&lt;=$F$5,$F$4,0)</f>
        <v>0</v>
      </c>
      <c r="H280" s="49">
        <f>IF(B280&lt;=$F$5,H279+(H279+G280)*$F$6/12+G280,0)</f>
        <v>0</v>
      </c>
      <c r="I280" s="49">
        <f>IF(A280&lt;12,0,IF(B280=$F$5,1,0))</f>
        <v>0</v>
      </c>
      <c r="K280" s="49">
        <f>IF(I280=1,F280,0)</f>
        <v>0</v>
      </c>
      <c r="L280" s="49">
        <f>IF(I280=1,H280,0)</f>
        <v>0</v>
      </c>
      <c r="N280" s="49">
        <f>IF(H280&gt;F280,1,0)</f>
        <v>0</v>
      </c>
      <c r="P280" s="49">
        <f>IF(B280&lt;=$F$5,DATE(YEAR(P279),MONTH(P279)+1,DAY(P279)),0)</f>
        <v>0</v>
      </c>
    </row>
    <row r="281" spans="1:16" ht="12.75">
      <c r="A281" s="49">
        <f>IF(A280=12,1,A280+1)</f>
        <v>8</v>
      </c>
      <c r="B281" s="49">
        <f>IF(A280=12,B280+1,B280)</f>
        <v>23</v>
      </c>
      <c r="C281" s="49">
        <f>IF(B281&lt;=$F$5,$B$4,0)</f>
        <v>0</v>
      </c>
      <c r="D281" s="49">
        <f>IF(B281&lt;=$F$5,(F280+C281)*$B$5/12,0)</f>
        <v>0</v>
      </c>
      <c r="E281" s="49">
        <f>IF(B281&lt;=$F$5,(F280+C281)*$B$6/12,0)</f>
        <v>0</v>
      </c>
      <c r="F281" s="49">
        <f>IF(B281&lt;=$F$5,F280+D281-E281+$B$4,0)</f>
        <v>0</v>
      </c>
      <c r="G281" s="49">
        <f>IF(B281&lt;=$F$5,$F$4,0)</f>
        <v>0</v>
      </c>
      <c r="H281" s="49">
        <f>IF(B281&lt;=$F$5,H280+(H280+G281)*$F$6/12+G281,0)</f>
        <v>0</v>
      </c>
      <c r="I281" s="49">
        <f>IF(A281&lt;12,0,IF(B281=$F$5,1,0))</f>
        <v>0</v>
      </c>
      <c r="K281" s="49">
        <f>IF(I281=1,F281,0)</f>
        <v>0</v>
      </c>
      <c r="L281" s="49">
        <f>IF(I281=1,H281,0)</f>
        <v>0</v>
      </c>
      <c r="N281" s="49">
        <f>IF(H281&gt;F281,1,0)</f>
        <v>0</v>
      </c>
      <c r="P281" s="49">
        <f>IF(B281&lt;=$F$5,DATE(YEAR(P280),MONTH(P280)+1,DAY(P280)),0)</f>
        <v>0</v>
      </c>
    </row>
    <row r="282" spans="1:16" ht="12.75">
      <c r="A282" s="49">
        <f>IF(A281=12,1,A281+1)</f>
        <v>9</v>
      </c>
      <c r="B282" s="49">
        <f>IF(A281=12,B281+1,B281)</f>
        <v>23</v>
      </c>
      <c r="C282" s="49">
        <f>IF(B282&lt;=$F$5,$B$4,0)</f>
        <v>0</v>
      </c>
      <c r="D282" s="49">
        <f>IF(B282&lt;=$F$5,(F281+C282)*$B$5/12,0)</f>
        <v>0</v>
      </c>
      <c r="E282" s="49">
        <f>IF(B282&lt;=$F$5,(F281+C282)*$B$6/12,0)</f>
        <v>0</v>
      </c>
      <c r="F282" s="49">
        <f>IF(B282&lt;=$F$5,F281+D282-E282+$B$4,0)</f>
        <v>0</v>
      </c>
      <c r="G282" s="49">
        <f>IF(B282&lt;=$F$5,$F$4,0)</f>
        <v>0</v>
      </c>
      <c r="H282" s="49">
        <f>IF(B282&lt;=$F$5,H281+(H281+G282)*$F$6/12+G282,0)</f>
        <v>0</v>
      </c>
      <c r="I282" s="49">
        <f>IF(A282&lt;12,0,IF(B282=$F$5,1,0))</f>
        <v>0</v>
      </c>
      <c r="K282" s="49">
        <f>IF(I282=1,F282,0)</f>
        <v>0</v>
      </c>
      <c r="L282" s="49">
        <f>IF(I282=1,H282,0)</f>
        <v>0</v>
      </c>
      <c r="N282" s="49">
        <f>IF(H282&gt;F282,1,0)</f>
        <v>0</v>
      </c>
      <c r="P282" s="49">
        <f>IF(B282&lt;=$F$5,DATE(YEAR(P281),MONTH(P281)+1,DAY(P281)),0)</f>
        <v>0</v>
      </c>
    </row>
    <row r="283" spans="1:16" ht="12.75">
      <c r="A283" s="49">
        <f>IF(A282=12,1,A282+1)</f>
        <v>10</v>
      </c>
      <c r="B283" s="49">
        <f>IF(A282=12,B282+1,B282)</f>
        <v>23</v>
      </c>
      <c r="C283" s="49">
        <f>IF(B283&lt;=$F$5,$B$4,0)</f>
        <v>0</v>
      </c>
      <c r="D283" s="49">
        <f>IF(B283&lt;=$F$5,(F282+C283)*$B$5/12,0)</f>
        <v>0</v>
      </c>
      <c r="E283" s="49">
        <f>IF(B283&lt;=$F$5,(F282+C283)*$B$6/12,0)</f>
        <v>0</v>
      </c>
      <c r="F283" s="49">
        <f>IF(B283&lt;=$F$5,F282+D283-E283+$B$4,0)</f>
        <v>0</v>
      </c>
      <c r="G283" s="49">
        <f>IF(B283&lt;=$F$5,$F$4,0)</f>
        <v>0</v>
      </c>
      <c r="H283" s="49">
        <f>IF(B283&lt;=$F$5,H282+(H282+G283)*$F$6/12+G283,0)</f>
        <v>0</v>
      </c>
      <c r="I283" s="49">
        <f>IF(A283&lt;12,0,IF(B283=$F$5,1,0))</f>
        <v>0</v>
      </c>
      <c r="K283" s="49">
        <f>IF(I283=1,F283,0)</f>
        <v>0</v>
      </c>
      <c r="L283" s="49">
        <f>IF(I283=1,H283,0)</f>
        <v>0</v>
      </c>
      <c r="N283" s="49">
        <f>IF(H283&gt;F283,1,0)</f>
        <v>0</v>
      </c>
      <c r="P283" s="49">
        <f>IF(B283&lt;=$F$5,DATE(YEAR(P282),MONTH(P282)+1,DAY(P282)),0)</f>
        <v>0</v>
      </c>
    </row>
    <row r="284" spans="1:16" ht="12.75">
      <c r="A284" s="49">
        <f>IF(A283=12,1,A283+1)</f>
        <v>11</v>
      </c>
      <c r="B284" s="49">
        <f>IF(A283=12,B283+1,B283)</f>
        <v>23</v>
      </c>
      <c r="C284" s="49">
        <f>IF(B284&lt;=$F$5,$B$4,0)</f>
        <v>0</v>
      </c>
      <c r="D284" s="49">
        <f>IF(B284&lt;=$F$5,(F283+C284)*$B$5/12,0)</f>
        <v>0</v>
      </c>
      <c r="E284" s="49">
        <f>IF(B284&lt;=$F$5,(F283+C284)*$B$6/12,0)</f>
        <v>0</v>
      </c>
      <c r="F284" s="49">
        <f>IF(B284&lt;=$F$5,F283+D284-E284+$B$4,0)</f>
        <v>0</v>
      </c>
      <c r="G284" s="49">
        <f>IF(B284&lt;=$F$5,$F$4,0)</f>
        <v>0</v>
      </c>
      <c r="H284" s="49">
        <f>IF(B284&lt;=$F$5,H283+(H283+G284)*$F$6/12+G284,0)</f>
        <v>0</v>
      </c>
      <c r="I284" s="49">
        <f>IF(A284&lt;12,0,IF(B284=$F$5,1,0))</f>
        <v>0</v>
      </c>
      <c r="K284" s="49">
        <f>IF(I284=1,F284,0)</f>
        <v>0</v>
      </c>
      <c r="L284" s="49">
        <f>IF(I284=1,H284,0)</f>
        <v>0</v>
      </c>
      <c r="N284" s="49">
        <f>IF(H284&gt;F284,1,0)</f>
        <v>0</v>
      </c>
      <c r="P284" s="49">
        <f>IF(B284&lt;=$F$5,DATE(YEAR(P283),MONTH(P283)+1,DAY(P283)),0)</f>
        <v>0</v>
      </c>
    </row>
    <row r="285" spans="1:16" ht="12.75">
      <c r="A285" s="49">
        <f>IF(A284=12,1,A284+1)</f>
        <v>12</v>
      </c>
      <c r="B285" s="49">
        <f>IF(A284=12,B284+1,B284)</f>
        <v>23</v>
      </c>
      <c r="C285" s="49">
        <f>IF(B285&lt;=$F$5,$B$4,0)</f>
        <v>0</v>
      </c>
      <c r="D285" s="49">
        <f>IF(B285&lt;=$F$5,(F284+C285)*$B$5/12,0)</f>
        <v>0</v>
      </c>
      <c r="E285" s="49">
        <f>IF(B285&lt;=$F$5,(F284+C285)*$B$6/12,0)</f>
        <v>0</v>
      </c>
      <c r="F285" s="49">
        <f>IF(B285&lt;=$F$5,F284+D285-E285+$B$4,0)</f>
        <v>0</v>
      </c>
      <c r="G285" s="49">
        <f>IF(B285&lt;=$F$5,$F$4,0)</f>
        <v>0</v>
      </c>
      <c r="H285" s="49">
        <f>IF(B285&lt;=$F$5,H284+(H284+G285)*$F$6/12+G285,0)</f>
        <v>0</v>
      </c>
      <c r="I285" s="49">
        <f>IF(A285&lt;12,0,IF(B285=$F$5,1,0))</f>
        <v>0</v>
      </c>
      <c r="K285" s="49">
        <f>IF(I285=1,F285,0)</f>
        <v>0</v>
      </c>
      <c r="L285" s="49">
        <f>IF(I285=1,H285,0)</f>
        <v>0</v>
      </c>
      <c r="N285" s="49">
        <f>IF(H285&gt;F285,1,0)</f>
        <v>0</v>
      </c>
      <c r="P285" s="49">
        <f>IF(B285&lt;=$F$5,DATE(YEAR(P284),MONTH(P284)+1,DAY(P284)),0)</f>
        <v>0</v>
      </c>
    </row>
    <row r="286" spans="1:16" ht="12.75">
      <c r="A286" s="49">
        <f>IF(A285=12,1,A285+1)</f>
        <v>1</v>
      </c>
      <c r="B286" s="49">
        <f>IF(A285=12,B285+1,B285)</f>
        <v>24</v>
      </c>
      <c r="C286" s="49">
        <f>IF(B286&lt;=$F$5,$B$4,0)</f>
        <v>0</v>
      </c>
      <c r="D286" s="49">
        <f>IF(B286&lt;=$F$5,(F285+C286)*$B$5/12,0)</f>
        <v>0</v>
      </c>
      <c r="E286" s="49">
        <f>IF(B286&lt;=$F$5,(F285+C286)*$B$6/12,0)</f>
        <v>0</v>
      </c>
      <c r="F286" s="49">
        <f>IF(B286&lt;=$F$5,F285+D286-E286+$B$4,0)</f>
        <v>0</v>
      </c>
      <c r="G286" s="49">
        <f>IF(B286&lt;=$F$5,$F$4,0)</f>
        <v>0</v>
      </c>
      <c r="H286" s="49">
        <f>IF(B286&lt;=$F$5,H285+(H285+G286)*$F$6/12+G286,0)</f>
        <v>0</v>
      </c>
      <c r="I286" s="49">
        <f>IF(A286&lt;12,0,IF(B286=$F$5,1,0))</f>
        <v>0</v>
      </c>
      <c r="K286" s="49">
        <f>IF(I286=1,F286,0)</f>
        <v>0</v>
      </c>
      <c r="L286" s="49">
        <f>IF(I286=1,H286,0)</f>
        <v>0</v>
      </c>
      <c r="N286" s="49">
        <f>IF(H286&gt;F286,1,0)</f>
        <v>0</v>
      </c>
      <c r="P286" s="49">
        <f>IF(B286&lt;=$F$5,DATE(YEAR(P285),MONTH(P285)+1,DAY(P285)),0)</f>
        <v>0</v>
      </c>
    </row>
    <row r="287" spans="1:16" ht="12.75">
      <c r="A287" s="49">
        <f>IF(A286=12,1,A286+1)</f>
        <v>2</v>
      </c>
      <c r="B287" s="49">
        <f>IF(A286=12,B286+1,B286)</f>
        <v>24</v>
      </c>
      <c r="C287" s="49">
        <f>IF(B287&lt;=$F$5,$B$4,0)</f>
        <v>0</v>
      </c>
      <c r="D287" s="49">
        <f>IF(B287&lt;=$F$5,(F286+C287)*$B$5/12,0)</f>
        <v>0</v>
      </c>
      <c r="E287" s="49">
        <f>IF(B287&lt;=$F$5,(F286+C287)*$B$6/12,0)</f>
        <v>0</v>
      </c>
      <c r="F287" s="49">
        <f>IF(B287&lt;=$F$5,F286+D287-E287+$B$4,0)</f>
        <v>0</v>
      </c>
      <c r="G287" s="49">
        <f>IF(B287&lt;=$F$5,$F$4,0)</f>
        <v>0</v>
      </c>
      <c r="H287" s="49">
        <f>IF(B287&lt;=$F$5,H286+(H286+G287)*$F$6/12+G287,0)</f>
        <v>0</v>
      </c>
      <c r="I287" s="49">
        <f>IF(A287&lt;12,0,IF(B287=$F$5,1,0))</f>
        <v>0</v>
      </c>
      <c r="K287" s="49">
        <f>IF(I287=1,F287,0)</f>
        <v>0</v>
      </c>
      <c r="L287" s="49">
        <f>IF(I287=1,H287,0)</f>
        <v>0</v>
      </c>
      <c r="N287" s="49">
        <f>IF(H287&gt;F287,1,0)</f>
        <v>0</v>
      </c>
      <c r="P287" s="49">
        <f>IF(B287&lt;=$F$5,DATE(YEAR(P286),MONTH(P286)+1,DAY(P286)),0)</f>
        <v>0</v>
      </c>
    </row>
    <row r="288" spans="1:16" ht="12.75">
      <c r="A288" s="49">
        <f>IF(A287=12,1,A287+1)</f>
        <v>3</v>
      </c>
      <c r="B288" s="49">
        <f>IF(A287=12,B287+1,B287)</f>
        <v>24</v>
      </c>
      <c r="C288" s="49">
        <f>IF(B288&lt;=$F$5,$B$4,0)</f>
        <v>0</v>
      </c>
      <c r="D288" s="49">
        <f>IF(B288&lt;=$F$5,(F287+C288)*$B$5/12,0)</f>
        <v>0</v>
      </c>
      <c r="E288" s="49">
        <f>IF(B288&lt;=$F$5,(F287+C288)*$B$6/12,0)</f>
        <v>0</v>
      </c>
      <c r="F288" s="49">
        <f>IF(B288&lt;=$F$5,F287+D288-E288+$B$4,0)</f>
        <v>0</v>
      </c>
      <c r="G288" s="49">
        <f>IF(B288&lt;=$F$5,$F$4,0)</f>
        <v>0</v>
      </c>
      <c r="H288" s="49">
        <f>IF(B288&lt;=$F$5,H287+(H287+G288)*$F$6/12+G288,0)</f>
        <v>0</v>
      </c>
      <c r="I288" s="49">
        <f>IF(A288&lt;12,0,IF(B288=$F$5,1,0))</f>
        <v>0</v>
      </c>
      <c r="K288" s="49">
        <f>IF(I288=1,F288,0)</f>
        <v>0</v>
      </c>
      <c r="L288" s="49">
        <f>IF(I288=1,H288,0)</f>
        <v>0</v>
      </c>
      <c r="N288" s="49">
        <f>IF(H288&gt;F288,1,0)</f>
        <v>0</v>
      </c>
      <c r="P288" s="49">
        <f>IF(B288&lt;=$F$5,DATE(YEAR(P287),MONTH(P287)+1,DAY(P287)),0)</f>
        <v>0</v>
      </c>
    </row>
    <row r="289" spans="1:16" ht="12.75">
      <c r="A289" s="49">
        <f>IF(A288=12,1,A288+1)</f>
        <v>4</v>
      </c>
      <c r="B289" s="49">
        <f>IF(A288=12,B288+1,B288)</f>
        <v>24</v>
      </c>
      <c r="C289" s="49">
        <f>IF(B289&lt;=$F$5,$B$4,0)</f>
        <v>0</v>
      </c>
      <c r="D289" s="49">
        <f>IF(B289&lt;=$F$5,(F288+C289)*$B$5/12,0)</f>
        <v>0</v>
      </c>
      <c r="E289" s="49">
        <f>IF(B289&lt;=$F$5,(F288+C289)*$B$6/12,0)</f>
        <v>0</v>
      </c>
      <c r="F289" s="49">
        <f>IF(B289&lt;=$F$5,F288+D289-E289+$B$4,0)</f>
        <v>0</v>
      </c>
      <c r="G289" s="49">
        <f>IF(B289&lt;=$F$5,$F$4,0)</f>
        <v>0</v>
      </c>
      <c r="H289" s="49">
        <f>IF(B289&lt;=$F$5,H288+(H288+G289)*$F$6/12+G289,0)</f>
        <v>0</v>
      </c>
      <c r="I289" s="49">
        <f>IF(A289&lt;12,0,IF(B289=$F$5,1,0))</f>
        <v>0</v>
      </c>
      <c r="K289" s="49">
        <f>IF(I289=1,F289,0)</f>
        <v>0</v>
      </c>
      <c r="L289" s="49">
        <f>IF(I289=1,H289,0)</f>
        <v>0</v>
      </c>
      <c r="N289" s="49">
        <f>IF(H289&gt;F289,1,0)</f>
        <v>0</v>
      </c>
      <c r="P289" s="49">
        <f>IF(B289&lt;=$F$5,DATE(YEAR(P288),MONTH(P288)+1,DAY(P288)),0)</f>
        <v>0</v>
      </c>
    </row>
    <row r="290" spans="1:16" ht="12.75">
      <c r="A290" s="49">
        <f>IF(A289=12,1,A289+1)</f>
        <v>5</v>
      </c>
      <c r="B290" s="49">
        <f>IF(A289=12,B289+1,B289)</f>
        <v>24</v>
      </c>
      <c r="C290" s="49">
        <f>IF(B290&lt;=$F$5,$B$4,0)</f>
        <v>0</v>
      </c>
      <c r="D290" s="49">
        <f>IF(B290&lt;=$F$5,(F289+C290)*$B$5/12,0)</f>
        <v>0</v>
      </c>
      <c r="E290" s="49">
        <f>IF(B290&lt;=$F$5,(F289+C290)*$B$6/12,0)</f>
        <v>0</v>
      </c>
      <c r="F290" s="49">
        <f>IF(B290&lt;=$F$5,F289+D290-E290+$B$4,0)</f>
        <v>0</v>
      </c>
      <c r="G290" s="49">
        <f>IF(B290&lt;=$F$5,$F$4,0)</f>
        <v>0</v>
      </c>
      <c r="H290" s="49">
        <f>IF(B290&lt;=$F$5,H289+(H289+G290)*$F$6/12+G290,0)</f>
        <v>0</v>
      </c>
      <c r="I290" s="49">
        <f>IF(A290&lt;12,0,IF(B290=$F$5,1,0))</f>
        <v>0</v>
      </c>
      <c r="K290" s="49">
        <f>IF(I290=1,F290,0)</f>
        <v>0</v>
      </c>
      <c r="L290" s="49">
        <f>IF(I290=1,H290,0)</f>
        <v>0</v>
      </c>
      <c r="N290" s="49">
        <f>IF(H290&gt;F290,1,0)</f>
        <v>0</v>
      </c>
      <c r="P290" s="49">
        <f>IF(B290&lt;=$F$5,DATE(YEAR(P289),MONTH(P289)+1,DAY(P289)),0)</f>
        <v>0</v>
      </c>
    </row>
    <row r="291" spans="1:16" ht="12.75">
      <c r="A291" s="49">
        <f>IF(A290=12,1,A290+1)</f>
        <v>6</v>
      </c>
      <c r="B291" s="49">
        <f>IF(A290=12,B290+1,B290)</f>
        <v>24</v>
      </c>
      <c r="C291" s="49">
        <f>IF(B291&lt;=$F$5,$B$4,0)</f>
        <v>0</v>
      </c>
      <c r="D291" s="49">
        <f>IF(B291&lt;=$F$5,(F290+C291)*$B$5/12,0)</f>
        <v>0</v>
      </c>
      <c r="E291" s="49">
        <f>IF(B291&lt;=$F$5,(F290+C291)*$B$6/12,0)</f>
        <v>0</v>
      </c>
      <c r="F291" s="49">
        <f>IF(B291&lt;=$F$5,F290+D291-E291+$B$4,0)</f>
        <v>0</v>
      </c>
      <c r="G291" s="49">
        <f>IF(B291&lt;=$F$5,$F$4,0)</f>
        <v>0</v>
      </c>
      <c r="H291" s="49">
        <f>IF(B291&lt;=$F$5,H290+(H290+G291)*$F$6/12+G291,0)</f>
        <v>0</v>
      </c>
      <c r="I291" s="49">
        <f>IF(A291&lt;12,0,IF(B291=$F$5,1,0))</f>
        <v>0</v>
      </c>
      <c r="K291" s="49">
        <f>IF(I291=1,F291,0)</f>
        <v>0</v>
      </c>
      <c r="L291" s="49">
        <f>IF(I291=1,H291,0)</f>
        <v>0</v>
      </c>
      <c r="N291" s="49">
        <f>IF(H291&gt;F291,1,0)</f>
        <v>0</v>
      </c>
      <c r="P291" s="49">
        <f>IF(B291&lt;=$F$5,DATE(YEAR(P290),MONTH(P290)+1,DAY(P290)),0)</f>
        <v>0</v>
      </c>
    </row>
    <row r="292" spans="1:16" ht="12.75">
      <c r="A292" s="49">
        <f>IF(A291=12,1,A291+1)</f>
        <v>7</v>
      </c>
      <c r="B292" s="49">
        <f>IF(A291=12,B291+1,B291)</f>
        <v>24</v>
      </c>
      <c r="C292" s="49">
        <f>IF(B292&lt;=$F$5,$B$4,0)</f>
        <v>0</v>
      </c>
      <c r="D292" s="49">
        <f>IF(B292&lt;=$F$5,(F291+C292)*$B$5/12,0)</f>
        <v>0</v>
      </c>
      <c r="E292" s="49">
        <f>IF(B292&lt;=$F$5,(F291+C292)*$B$6/12,0)</f>
        <v>0</v>
      </c>
      <c r="F292" s="49">
        <f>IF(B292&lt;=$F$5,F291+D292-E292+$B$4,0)</f>
        <v>0</v>
      </c>
      <c r="G292" s="49">
        <f>IF(B292&lt;=$F$5,$F$4,0)</f>
        <v>0</v>
      </c>
      <c r="H292" s="49">
        <f>IF(B292&lt;=$F$5,H291+(H291+G292)*$F$6/12+G292,0)</f>
        <v>0</v>
      </c>
      <c r="I292" s="49">
        <f>IF(A292&lt;12,0,IF(B292=$F$5,1,0))</f>
        <v>0</v>
      </c>
      <c r="K292" s="49">
        <f>IF(I292=1,F292,0)</f>
        <v>0</v>
      </c>
      <c r="L292" s="49">
        <f>IF(I292=1,H292,0)</f>
        <v>0</v>
      </c>
      <c r="N292" s="49">
        <f>IF(H292&gt;F292,1,0)</f>
        <v>0</v>
      </c>
      <c r="P292" s="49">
        <f>IF(B292&lt;=$F$5,DATE(YEAR(P291),MONTH(P291)+1,DAY(P291)),0)</f>
        <v>0</v>
      </c>
    </row>
    <row r="293" spans="1:16" ht="12.75">
      <c r="A293" s="49">
        <f>IF(A292=12,1,A292+1)</f>
        <v>8</v>
      </c>
      <c r="B293" s="49">
        <f>IF(A292=12,B292+1,B292)</f>
        <v>24</v>
      </c>
      <c r="C293" s="49">
        <f>IF(B293&lt;=$F$5,$B$4,0)</f>
        <v>0</v>
      </c>
      <c r="D293" s="49">
        <f>IF(B293&lt;=$F$5,(F292+C293)*$B$5/12,0)</f>
        <v>0</v>
      </c>
      <c r="E293" s="49">
        <f>IF(B293&lt;=$F$5,(F292+C293)*$B$6/12,0)</f>
        <v>0</v>
      </c>
      <c r="F293" s="49">
        <f>IF(B293&lt;=$F$5,F292+D293-E293+$B$4,0)</f>
        <v>0</v>
      </c>
      <c r="G293" s="49">
        <f>IF(B293&lt;=$F$5,$F$4,0)</f>
        <v>0</v>
      </c>
      <c r="H293" s="49">
        <f>IF(B293&lt;=$F$5,H292+(H292+G293)*$F$6/12+G293,0)</f>
        <v>0</v>
      </c>
      <c r="I293" s="49">
        <f>IF(A293&lt;12,0,IF(B293=$F$5,1,0))</f>
        <v>0</v>
      </c>
      <c r="K293" s="49">
        <f>IF(I293=1,F293,0)</f>
        <v>0</v>
      </c>
      <c r="L293" s="49">
        <f>IF(I293=1,H293,0)</f>
        <v>0</v>
      </c>
      <c r="N293" s="49">
        <f>IF(H293&gt;F293,1,0)</f>
        <v>0</v>
      </c>
      <c r="P293" s="49">
        <f>IF(B293&lt;=$F$5,DATE(YEAR(P292),MONTH(P292)+1,DAY(P292)),0)</f>
        <v>0</v>
      </c>
    </row>
    <row r="294" spans="1:16" ht="12.75">
      <c r="A294" s="49">
        <f>IF(A293=12,1,A293+1)</f>
        <v>9</v>
      </c>
      <c r="B294" s="49">
        <f>IF(A293=12,B293+1,B293)</f>
        <v>24</v>
      </c>
      <c r="C294" s="49">
        <f>IF(B294&lt;=$F$5,$B$4,0)</f>
        <v>0</v>
      </c>
      <c r="D294" s="49">
        <f>IF(B294&lt;=$F$5,(F293+C294)*$B$5/12,0)</f>
        <v>0</v>
      </c>
      <c r="E294" s="49">
        <f>IF(B294&lt;=$F$5,(F293+C294)*$B$6/12,0)</f>
        <v>0</v>
      </c>
      <c r="F294" s="49">
        <f>IF(B294&lt;=$F$5,F293+D294-E294+$B$4,0)</f>
        <v>0</v>
      </c>
      <c r="G294" s="49">
        <f>IF(B294&lt;=$F$5,$F$4,0)</f>
        <v>0</v>
      </c>
      <c r="H294" s="49">
        <f>IF(B294&lt;=$F$5,H293+(H293+G294)*$F$6/12+G294,0)</f>
        <v>0</v>
      </c>
      <c r="I294" s="49">
        <f>IF(A294&lt;12,0,IF(B294=$F$5,1,0))</f>
        <v>0</v>
      </c>
      <c r="K294" s="49">
        <f>IF(I294=1,F294,0)</f>
        <v>0</v>
      </c>
      <c r="L294" s="49">
        <f>IF(I294=1,H294,0)</f>
        <v>0</v>
      </c>
      <c r="N294" s="49">
        <f>IF(H294&gt;F294,1,0)</f>
        <v>0</v>
      </c>
      <c r="P294" s="49">
        <f>IF(B294&lt;=$F$5,DATE(YEAR(P293),MONTH(P293)+1,DAY(P293)),0)</f>
        <v>0</v>
      </c>
    </row>
    <row r="295" spans="1:16" ht="12.75">
      <c r="A295" s="49">
        <f>IF(A294=12,1,A294+1)</f>
        <v>10</v>
      </c>
      <c r="B295" s="49">
        <f>IF(A294=12,B294+1,B294)</f>
        <v>24</v>
      </c>
      <c r="C295" s="49">
        <f>IF(B295&lt;=$F$5,$B$4,0)</f>
        <v>0</v>
      </c>
      <c r="D295" s="49">
        <f>IF(B295&lt;=$F$5,(F294+C295)*$B$5/12,0)</f>
        <v>0</v>
      </c>
      <c r="E295" s="49">
        <f>IF(B295&lt;=$F$5,(F294+C295)*$B$6/12,0)</f>
        <v>0</v>
      </c>
      <c r="F295" s="49">
        <f>IF(B295&lt;=$F$5,F294+D295-E295+$B$4,0)</f>
        <v>0</v>
      </c>
      <c r="G295" s="49">
        <f>IF(B295&lt;=$F$5,$F$4,0)</f>
        <v>0</v>
      </c>
      <c r="H295" s="49">
        <f>IF(B295&lt;=$F$5,H294+(H294+G295)*$F$6/12+G295,0)</f>
        <v>0</v>
      </c>
      <c r="I295" s="49">
        <f>IF(A295&lt;12,0,IF(B295=$F$5,1,0))</f>
        <v>0</v>
      </c>
      <c r="K295" s="49">
        <f>IF(I295=1,F295,0)</f>
        <v>0</v>
      </c>
      <c r="L295" s="49">
        <f>IF(I295=1,H295,0)</f>
        <v>0</v>
      </c>
      <c r="N295" s="49">
        <f>IF(H295&gt;F295,1,0)</f>
        <v>0</v>
      </c>
      <c r="P295" s="49">
        <f>IF(B295&lt;=$F$5,DATE(YEAR(P294),MONTH(P294)+1,DAY(P294)),0)</f>
        <v>0</v>
      </c>
    </row>
    <row r="296" spans="1:16" ht="12.75">
      <c r="A296" s="49">
        <f>IF(A295=12,1,A295+1)</f>
        <v>11</v>
      </c>
      <c r="B296" s="49">
        <f>IF(A295=12,B295+1,B295)</f>
        <v>24</v>
      </c>
      <c r="C296" s="49">
        <f>IF(B296&lt;=$F$5,$B$4,0)</f>
        <v>0</v>
      </c>
      <c r="D296" s="49">
        <f>IF(B296&lt;=$F$5,(F295+C296)*$B$5/12,0)</f>
        <v>0</v>
      </c>
      <c r="E296" s="49">
        <f>IF(B296&lt;=$F$5,(F295+C296)*$B$6/12,0)</f>
        <v>0</v>
      </c>
      <c r="F296" s="49">
        <f>IF(B296&lt;=$F$5,F295+D296-E296+$B$4,0)</f>
        <v>0</v>
      </c>
      <c r="G296" s="49">
        <f>IF(B296&lt;=$F$5,$F$4,0)</f>
        <v>0</v>
      </c>
      <c r="H296" s="49">
        <f>IF(B296&lt;=$F$5,H295+(H295+G296)*$F$6/12+G296,0)</f>
        <v>0</v>
      </c>
      <c r="I296" s="49">
        <f>IF(A296&lt;12,0,IF(B296=$F$5,1,0))</f>
        <v>0</v>
      </c>
      <c r="K296" s="49">
        <f>IF(I296=1,F296,0)</f>
        <v>0</v>
      </c>
      <c r="L296" s="49">
        <f>IF(I296=1,H296,0)</f>
        <v>0</v>
      </c>
      <c r="N296" s="49">
        <f>IF(H296&gt;F296,1,0)</f>
        <v>0</v>
      </c>
      <c r="P296" s="49">
        <f>IF(B296&lt;=$F$5,DATE(YEAR(P295),MONTH(P295)+1,DAY(P295)),0)</f>
        <v>0</v>
      </c>
    </row>
    <row r="297" spans="1:16" ht="12.75">
      <c r="A297" s="49">
        <f>IF(A296=12,1,A296+1)</f>
        <v>12</v>
      </c>
      <c r="B297" s="49">
        <f>IF(A296=12,B296+1,B296)</f>
        <v>24</v>
      </c>
      <c r="C297" s="49">
        <f>IF(B297&lt;=$F$5,$B$4,0)</f>
        <v>0</v>
      </c>
      <c r="D297" s="49">
        <f>IF(B297&lt;=$F$5,(F296+C297)*$B$5/12,0)</f>
        <v>0</v>
      </c>
      <c r="E297" s="49">
        <f>IF(B297&lt;=$F$5,(F296+C297)*$B$6/12,0)</f>
        <v>0</v>
      </c>
      <c r="F297" s="49">
        <f>IF(B297&lt;=$F$5,F296+D297-E297+$B$4,0)</f>
        <v>0</v>
      </c>
      <c r="G297" s="49">
        <f>IF(B297&lt;=$F$5,$F$4,0)</f>
        <v>0</v>
      </c>
      <c r="H297" s="49">
        <f>IF(B297&lt;=$F$5,H296+(H296+G297)*$F$6/12+G297,0)</f>
        <v>0</v>
      </c>
      <c r="I297" s="49">
        <f>IF(A297&lt;12,0,IF(B297=$F$5,1,0))</f>
        <v>0</v>
      </c>
      <c r="K297" s="49">
        <f>IF(I297=1,F297,0)</f>
        <v>0</v>
      </c>
      <c r="L297" s="49">
        <f>IF(I297=1,H297,0)</f>
        <v>0</v>
      </c>
      <c r="N297" s="49">
        <f>IF(H297&gt;F297,1,0)</f>
        <v>0</v>
      </c>
      <c r="P297" s="49">
        <f>IF(B297&lt;=$F$5,DATE(YEAR(P296),MONTH(P296)+1,DAY(P296)),0)</f>
        <v>0</v>
      </c>
    </row>
    <row r="298" spans="1:16" ht="12.75">
      <c r="A298" s="49">
        <f>IF(A297=12,1,A297+1)</f>
        <v>1</v>
      </c>
      <c r="B298" s="49">
        <f>IF(A297=12,B297+1,B297)</f>
        <v>25</v>
      </c>
      <c r="C298" s="49">
        <f>IF(B298&lt;=$F$5,$B$4,0)</f>
        <v>0</v>
      </c>
      <c r="D298" s="49">
        <f>IF(B298&lt;=$F$5,(F297+C298)*$B$5/12,0)</f>
        <v>0</v>
      </c>
      <c r="E298" s="49">
        <f>IF(B298&lt;=$F$5,(F297+C298)*$B$6/12,0)</f>
        <v>0</v>
      </c>
      <c r="F298" s="49">
        <f>IF(B298&lt;=$F$5,F297+D298-E298+$B$4,0)</f>
        <v>0</v>
      </c>
      <c r="G298" s="49">
        <f>IF(B298&lt;=$F$5,$F$4,0)</f>
        <v>0</v>
      </c>
      <c r="H298" s="49">
        <f>IF(B298&lt;=$F$5,H297+(H297+G298)*$F$6/12+G298,0)</f>
        <v>0</v>
      </c>
      <c r="I298" s="49">
        <f>IF(A298&lt;12,0,IF(B298=$F$5,1,0))</f>
        <v>0</v>
      </c>
      <c r="K298" s="49">
        <f>IF(I298=1,F298,0)</f>
        <v>0</v>
      </c>
      <c r="L298" s="49">
        <f>IF(I298=1,H298,0)</f>
        <v>0</v>
      </c>
      <c r="N298" s="49">
        <f>IF(H298&gt;F298,1,0)</f>
        <v>0</v>
      </c>
      <c r="P298" s="49">
        <f>IF(B298&lt;=$F$5,DATE(YEAR(P297),MONTH(P297)+1,DAY(P297)),0)</f>
        <v>0</v>
      </c>
    </row>
    <row r="299" spans="1:16" ht="12.75">
      <c r="A299" s="49">
        <f>IF(A298=12,1,A298+1)</f>
        <v>2</v>
      </c>
      <c r="B299" s="49">
        <f>IF(A298=12,B298+1,B298)</f>
        <v>25</v>
      </c>
      <c r="C299" s="49">
        <f>IF(B299&lt;=$F$5,$B$4,0)</f>
        <v>0</v>
      </c>
      <c r="D299" s="49">
        <f>IF(B299&lt;=$F$5,(F298+C299)*$B$5/12,0)</f>
        <v>0</v>
      </c>
      <c r="E299" s="49">
        <f>IF(B299&lt;=$F$5,(F298+C299)*$B$6/12,0)</f>
        <v>0</v>
      </c>
      <c r="F299" s="49">
        <f>IF(B299&lt;=$F$5,F298+D299-E299+$B$4,0)</f>
        <v>0</v>
      </c>
      <c r="G299" s="49">
        <f>IF(B299&lt;=$F$5,$F$4,0)</f>
        <v>0</v>
      </c>
      <c r="H299" s="49">
        <f>IF(B299&lt;=$F$5,H298+(H298+G299)*$F$6/12+G299,0)</f>
        <v>0</v>
      </c>
      <c r="I299" s="49">
        <f>IF(A299&lt;12,0,IF(B299=$F$5,1,0))</f>
        <v>0</v>
      </c>
      <c r="K299" s="49">
        <f>IF(I299=1,F299,0)</f>
        <v>0</v>
      </c>
      <c r="L299" s="49">
        <f>IF(I299=1,H299,0)</f>
        <v>0</v>
      </c>
      <c r="N299" s="49">
        <f>IF(H299&gt;F299,1,0)</f>
        <v>0</v>
      </c>
      <c r="P299" s="49">
        <f>IF(B299&lt;=$F$5,DATE(YEAR(P298),MONTH(P298)+1,DAY(P298)),0)</f>
        <v>0</v>
      </c>
    </row>
    <row r="300" spans="1:16" ht="12.75">
      <c r="A300" s="49">
        <f>IF(A299=12,1,A299+1)</f>
        <v>3</v>
      </c>
      <c r="B300" s="49">
        <f>IF(A299=12,B299+1,B299)</f>
        <v>25</v>
      </c>
      <c r="C300" s="49">
        <f>IF(B300&lt;=$F$5,$B$4,0)</f>
        <v>0</v>
      </c>
      <c r="D300" s="49">
        <f>IF(B300&lt;=$F$5,(F299+C300)*$B$5/12,0)</f>
        <v>0</v>
      </c>
      <c r="E300" s="49">
        <f>IF(B300&lt;=$F$5,(F299+C300)*$B$6/12,0)</f>
        <v>0</v>
      </c>
      <c r="F300" s="49">
        <f>IF(B300&lt;=$F$5,F299+D300-E300+$B$4,0)</f>
        <v>0</v>
      </c>
      <c r="G300" s="49">
        <f>IF(B300&lt;=$F$5,$F$4,0)</f>
        <v>0</v>
      </c>
      <c r="H300" s="49">
        <f>IF(B300&lt;=$F$5,H299+(H299+G300)*$F$6/12+G300,0)</f>
        <v>0</v>
      </c>
      <c r="I300" s="49">
        <f>IF(A300&lt;12,0,IF(B300=$F$5,1,0))</f>
        <v>0</v>
      </c>
      <c r="K300" s="49">
        <f>IF(I300=1,F300,0)</f>
        <v>0</v>
      </c>
      <c r="L300" s="49">
        <f>IF(I300=1,H300,0)</f>
        <v>0</v>
      </c>
      <c r="N300" s="49">
        <f>IF(H300&gt;F300,1,0)</f>
        <v>0</v>
      </c>
      <c r="P300" s="49">
        <f>IF(B300&lt;=$F$5,DATE(YEAR(P299),MONTH(P299)+1,DAY(P299)),0)</f>
        <v>0</v>
      </c>
    </row>
    <row r="301" spans="1:16" ht="12.75">
      <c r="A301" s="49">
        <f>IF(A300=12,1,A300+1)</f>
        <v>4</v>
      </c>
      <c r="B301" s="49">
        <f>IF(A300=12,B300+1,B300)</f>
        <v>25</v>
      </c>
      <c r="C301" s="49">
        <f>IF(B301&lt;=$F$5,$B$4,0)</f>
        <v>0</v>
      </c>
      <c r="D301" s="49">
        <f>IF(B301&lt;=$F$5,(F300+C301)*$B$5/12,0)</f>
        <v>0</v>
      </c>
      <c r="E301" s="49">
        <f>IF(B301&lt;=$F$5,(F300+C301)*$B$6/12,0)</f>
        <v>0</v>
      </c>
      <c r="F301" s="49">
        <f>IF(B301&lt;=$F$5,F300+D301-E301+$B$4,0)</f>
        <v>0</v>
      </c>
      <c r="G301" s="49">
        <f>IF(B301&lt;=$F$5,$F$4,0)</f>
        <v>0</v>
      </c>
      <c r="H301" s="49">
        <f>IF(B301&lt;=$F$5,H300+(H300+G301)*$F$6/12+G301,0)</f>
        <v>0</v>
      </c>
      <c r="I301" s="49">
        <f>IF(A301&lt;12,0,IF(B301=$F$5,1,0))</f>
        <v>0</v>
      </c>
      <c r="K301" s="49">
        <f>IF(I301=1,F301,0)</f>
        <v>0</v>
      </c>
      <c r="L301" s="49">
        <f>IF(I301=1,H301,0)</f>
        <v>0</v>
      </c>
      <c r="N301" s="49">
        <f>IF(H301&gt;F301,1,0)</f>
        <v>0</v>
      </c>
      <c r="P301" s="49">
        <f>IF(B301&lt;=$F$5,DATE(YEAR(P300),MONTH(P300)+1,DAY(P300)),0)</f>
        <v>0</v>
      </c>
    </row>
    <row r="302" spans="1:16" ht="12.75">
      <c r="A302" s="49">
        <f>IF(A301=12,1,A301+1)</f>
        <v>5</v>
      </c>
      <c r="B302" s="49">
        <f>IF(A301=12,B301+1,B301)</f>
        <v>25</v>
      </c>
      <c r="C302" s="49">
        <f>IF(B302&lt;=$F$5,$B$4,0)</f>
        <v>0</v>
      </c>
      <c r="D302" s="49">
        <f>IF(B302&lt;=$F$5,(F301+C302)*$B$5/12,0)</f>
        <v>0</v>
      </c>
      <c r="E302" s="49">
        <f>IF(B302&lt;=$F$5,(F301+C302)*$B$6/12,0)</f>
        <v>0</v>
      </c>
      <c r="F302" s="49">
        <f>IF(B302&lt;=$F$5,F301+D302-E302+$B$4,0)</f>
        <v>0</v>
      </c>
      <c r="G302" s="49">
        <f>IF(B302&lt;=$F$5,$F$4,0)</f>
        <v>0</v>
      </c>
      <c r="H302" s="49">
        <f>IF(B302&lt;=$F$5,H301+(H301+G302)*$F$6/12+G302,0)</f>
        <v>0</v>
      </c>
      <c r="I302" s="49">
        <f>IF(A302&lt;12,0,IF(B302=$F$5,1,0))</f>
        <v>0</v>
      </c>
      <c r="K302" s="49">
        <f>IF(I302=1,F302,0)</f>
        <v>0</v>
      </c>
      <c r="L302" s="49">
        <f>IF(I302=1,H302,0)</f>
        <v>0</v>
      </c>
      <c r="N302" s="49">
        <f>IF(H302&gt;F302,1,0)</f>
        <v>0</v>
      </c>
      <c r="P302" s="49">
        <f>IF(B302&lt;=$F$5,DATE(YEAR(P301),MONTH(P301)+1,DAY(P301)),0)</f>
        <v>0</v>
      </c>
    </row>
    <row r="303" spans="1:16" ht="12.75">
      <c r="A303" s="49">
        <f>IF(A302=12,1,A302+1)</f>
        <v>6</v>
      </c>
      <c r="B303" s="49">
        <f>IF(A302=12,B302+1,B302)</f>
        <v>25</v>
      </c>
      <c r="C303" s="49">
        <f>IF(B303&lt;=$F$5,$B$4,0)</f>
        <v>0</v>
      </c>
      <c r="D303" s="49">
        <f>IF(B303&lt;=$F$5,(F302+C303)*$B$5/12,0)</f>
        <v>0</v>
      </c>
      <c r="E303" s="49">
        <f>IF(B303&lt;=$F$5,(F302+C303)*$B$6/12,0)</f>
        <v>0</v>
      </c>
      <c r="F303" s="49">
        <f>IF(B303&lt;=$F$5,F302+D303-E303+$B$4,0)</f>
        <v>0</v>
      </c>
      <c r="G303" s="49">
        <f>IF(B303&lt;=$F$5,$F$4,0)</f>
        <v>0</v>
      </c>
      <c r="H303" s="49">
        <f>IF(B303&lt;=$F$5,H302+(H302+G303)*$F$6/12+G303,0)</f>
        <v>0</v>
      </c>
      <c r="I303" s="49">
        <f>IF(A303&lt;12,0,IF(B303=$F$5,1,0))</f>
        <v>0</v>
      </c>
      <c r="K303" s="49">
        <f>IF(I303=1,F303,0)</f>
        <v>0</v>
      </c>
      <c r="L303" s="49">
        <f>IF(I303=1,H303,0)</f>
        <v>0</v>
      </c>
      <c r="N303" s="49">
        <f>IF(H303&gt;F303,1,0)</f>
        <v>0</v>
      </c>
      <c r="P303" s="49">
        <f>IF(B303&lt;=$F$5,DATE(YEAR(P302),MONTH(P302)+1,DAY(P302)),0)</f>
        <v>0</v>
      </c>
    </row>
    <row r="304" spans="1:16" ht="12.75">
      <c r="A304" s="49">
        <f>IF(A303=12,1,A303+1)</f>
        <v>7</v>
      </c>
      <c r="B304" s="49">
        <f>IF(A303=12,B303+1,B303)</f>
        <v>25</v>
      </c>
      <c r="C304" s="49">
        <f>IF(B304&lt;=$F$5,$B$4,0)</f>
        <v>0</v>
      </c>
      <c r="D304" s="49">
        <f>IF(B304&lt;=$F$5,(F303+C304)*$B$5/12,0)</f>
        <v>0</v>
      </c>
      <c r="E304" s="49">
        <f>IF(B304&lt;=$F$5,(F303+C304)*$B$6/12,0)</f>
        <v>0</v>
      </c>
      <c r="F304" s="49">
        <f>IF(B304&lt;=$F$5,F303+D304-E304+$B$4,0)</f>
        <v>0</v>
      </c>
      <c r="G304" s="49">
        <f>IF(B304&lt;=$F$5,$F$4,0)</f>
        <v>0</v>
      </c>
      <c r="H304" s="49">
        <f>IF(B304&lt;=$F$5,H303+(H303+G304)*$F$6/12+G304,0)</f>
        <v>0</v>
      </c>
      <c r="I304" s="49">
        <f>IF(A304&lt;12,0,IF(B304=$F$5,1,0))</f>
        <v>0</v>
      </c>
      <c r="K304" s="49">
        <f>IF(I304=1,F304,0)</f>
        <v>0</v>
      </c>
      <c r="L304" s="49">
        <f>IF(I304=1,H304,0)</f>
        <v>0</v>
      </c>
      <c r="N304" s="49">
        <f>IF(H304&gt;F304,1,0)</f>
        <v>0</v>
      </c>
      <c r="P304" s="49">
        <f>IF(B304&lt;=$F$5,DATE(YEAR(P303),MONTH(P303)+1,DAY(P303)),0)</f>
        <v>0</v>
      </c>
    </row>
    <row r="305" spans="1:16" ht="12.75">
      <c r="A305" s="49">
        <f>IF(A304=12,1,A304+1)</f>
        <v>8</v>
      </c>
      <c r="B305" s="49">
        <f>IF(A304=12,B304+1,B304)</f>
        <v>25</v>
      </c>
      <c r="C305" s="49">
        <f>IF(B305&lt;=$F$5,$B$4,0)</f>
        <v>0</v>
      </c>
      <c r="D305" s="49">
        <f>IF(B305&lt;=$F$5,(F304+C305)*$B$5/12,0)</f>
        <v>0</v>
      </c>
      <c r="E305" s="49">
        <f>IF(B305&lt;=$F$5,(F304+C305)*$B$6/12,0)</f>
        <v>0</v>
      </c>
      <c r="F305" s="49">
        <f>IF(B305&lt;=$F$5,F304+D305-E305+$B$4,0)</f>
        <v>0</v>
      </c>
      <c r="G305" s="49">
        <f>IF(B305&lt;=$F$5,$F$4,0)</f>
        <v>0</v>
      </c>
      <c r="H305" s="49">
        <f>IF(B305&lt;=$F$5,H304+(H304+G305)*$F$6/12+G305,0)</f>
        <v>0</v>
      </c>
      <c r="I305" s="49">
        <f>IF(A305&lt;12,0,IF(B305=$F$5,1,0))</f>
        <v>0</v>
      </c>
      <c r="K305" s="49">
        <f>IF(I305=1,F305,0)</f>
        <v>0</v>
      </c>
      <c r="L305" s="49">
        <f>IF(I305=1,H305,0)</f>
        <v>0</v>
      </c>
      <c r="N305" s="49">
        <f>IF(H305&gt;F305,1,0)</f>
        <v>0</v>
      </c>
      <c r="P305" s="49">
        <f>IF(B305&lt;=$F$5,DATE(YEAR(P304),MONTH(P304)+1,DAY(P304)),0)</f>
        <v>0</v>
      </c>
    </row>
    <row r="306" spans="1:16" ht="12.75">
      <c r="A306" s="49">
        <f>IF(A305=12,1,A305+1)</f>
        <v>9</v>
      </c>
      <c r="B306" s="49">
        <f>IF(A305=12,B305+1,B305)</f>
        <v>25</v>
      </c>
      <c r="C306" s="49">
        <f>IF(B306&lt;=$F$5,$B$4,0)</f>
        <v>0</v>
      </c>
      <c r="D306" s="49">
        <f>IF(B306&lt;=$F$5,(F305+C306)*$B$5/12,0)</f>
        <v>0</v>
      </c>
      <c r="E306" s="49">
        <f>IF(B306&lt;=$F$5,(F305+C306)*$B$6/12,0)</f>
        <v>0</v>
      </c>
      <c r="F306" s="49">
        <f>IF(B306&lt;=$F$5,F305+D306-E306+$B$4,0)</f>
        <v>0</v>
      </c>
      <c r="G306" s="49">
        <f>IF(B306&lt;=$F$5,$F$4,0)</f>
        <v>0</v>
      </c>
      <c r="H306" s="49">
        <f>IF(B306&lt;=$F$5,H305+(H305+G306)*$F$6/12+G306,0)</f>
        <v>0</v>
      </c>
      <c r="I306" s="49">
        <f>IF(A306&lt;12,0,IF(B306=$F$5,1,0))</f>
        <v>0</v>
      </c>
      <c r="K306" s="49">
        <f>IF(I306=1,F306,0)</f>
        <v>0</v>
      </c>
      <c r="L306" s="49">
        <f>IF(I306=1,H306,0)</f>
        <v>0</v>
      </c>
      <c r="N306" s="49">
        <f>IF(H306&gt;F306,1,0)</f>
        <v>0</v>
      </c>
      <c r="P306" s="49">
        <f>IF(B306&lt;=$F$5,DATE(YEAR(P305),MONTH(P305)+1,DAY(P305)),0)</f>
        <v>0</v>
      </c>
    </row>
    <row r="307" spans="1:16" ht="12.75">
      <c r="A307" s="49">
        <f>IF(A306=12,1,A306+1)</f>
        <v>10</v>
      </c>
      <c r="B307" s="49">
        <f>IF(A306=12,B306+1,B306)</f>
        <v>25</v>
      </c>
      <c r="C307" s="49">
        <f>IF(B307&lt;=$F$5,$B$4,0)</f>
        <v>0</v>
      </c>
      <c r="D307" s="49">
        <f>IF(B307&lt;=$F$5,(F306+C307)*$B$5/12,0)</f>
        <v>0</v>
      </c>
      <c r="E307" s="49">
        <f>IF(B307&lt;=$F$5,(F306+C307)*$B$6/12,0)</f>
        <v>0</v>
      </c>
      <c r="F307" s="49">
        <f>IF(B307&lt;=$F$5,F306+D307-E307+$B$4,0)</f>
        <v>0</v>
      </c>
      <c r="G307" s="49">
        <f>IF(B307&lt;=$F$5,$F$4,0)</f>
        <v>0</v>
      </c>
      <c r="H307" s="49">
        <f>IF(B307&lt;=$F$5,H306+(H306+G307)*$F$6/12+G307,0)</f>
        <v>0</v>
      </c>
      <c r="I307" s="49">
        <f>IF(A307&lt;12,0,IF(B307=$F$5,1,0))</f>
        <v>0</v>
      </c>
      <c r="K307" s="49">
        <f>IF(I307=1,F307,0)</f>
        <v>0</v>
      </c>
      <c r="L307" s="49">
        <f>IF(I307=1,H307,0)</f>
        <v>0</v>
      </c>
      <c r="N307" s="49">
        <f>IF(H307&gt;F307,1,0)</f>
        <v>0</v>
      </c>
      <c r="P307" s="49">
        <f>IF(B307&lt;=$F$5,DATE(YEAR(P306),MONTH(P306)+1,DAY(P306)),0)</f>
        <v>0</v>
      </c>
    </row>
    <row r="308" spans="1:16" ht="12.75">
      <c r="A308" s="49">
        <f>IF(A307=12,1,A307+1)</f>
        <v>11</v>
      </c>
      <c r="B308" s="49">
        <f>IF(A307=12,B307+1,B307)</f>
        <v>25</v>
      </c>
      <c r="C308" s="49">
        <f>IF(B308&lt;=$F$5,$B$4,0)</f>
        <v>0</v>
      </c>
      <c r="D308" s="49">
        <f>IF(B308&lt;=$F$5,(F307+C308)*$B$5/12,0)</f>
        <v>0</v>
      </c>
      <c r="E308" s="49">
        <f>IF(B308&lt;=$F$5,(F307+C308)*$B$6/12,0)</f>
        <v>0</v>
      </c>
      <c r="F308" s="49">
        <f>IF(B308&lt;=$F$5,F307+D308-E308+$B$4,0)</f>
        <v>0</v>
      </c>
      <c r="G308" s="49">
        <f>IF(B308&lt;=$F$5,$F$4,0)</f>
        <v>0</v>
      </c>
      <c r="H308" s="49">
        <f>IF(B308&lt;=$F$5,H307+(H307+G308)*$F$6/12+G308,0)</f>
        <v>0</v>
      </c>
      <c r="I308" s="49">
        <f>IF(A308&lt;12,0,IF(B308=$F$5,1,0))</f>
        <v>0</v>
      </c>
      <c r="K308" s="49">
        <f>IF(I308=1,F308,0)</f>
        <v>0</v>
      </c>
      <c r="L308" s="49">
        <f>IF(I308=1,H308,0)</f>
        <v>0</v>
      </c>
      <c r="N308" s="49">
        <f>IF(H308&gt;F308,1,0)</f>
        <v>0</v>
      </c>
      <c r="P308" s="49">
        <f>IF(B308&lt;=$F$5,DATE(YEAR(P307),MONTH(P307)+1,DAY(P307)),0)</f>
        <v>0</v>
      </c>
    </row>
    <row r="309" spans="1:16" ht="12.75">
      <c r="A309" s="49">
        <f>IF(A308=12,1,A308+1)</f>
        <v>12</v>
      </c>
      <c r="B309" s="49">
        <f>IF(A308=12,B308+1,B308)</f>
        <v>25</v>
      </c>
      <c r="C309" s="49">
        <f>IF(B309&lt;=$F$5,$B$4,0)</f>
        <v>0</v>
      </c>
      <c r="D309" s="49">
        <f>IF(B309&lt;=$F$5,(F308+C309)*$B$5/12,0)</f>
        <v>0</v>
      </c>
      <c r="E309" s="49">
        <f>IF(B309&lt;=$F$5,(F308+C309)*$B$6/12,0)</f>
        <v>0</v>
      </c>
      <c r="F309" s="49">
        <f>IF(B309&lt;=$F$5,F308+D309-E309+$B$4,0)</f>
        <v>0</v>
      </c>
      <c r="G309" s="49">
        <f>IF(B309&lt;=$F$5,$F$4,0)</f>
        <v>0</v>
      </c>
      <c r="H309" s="49">
        <f>IF(B309&lt;=$F$5,H308+(H308+G309)*$F$6/12+G309,0)</f>
        <v>0</v>
      </c>
      <c r="I309" s="49">
        <f>IF(A309&lt;12,0,IF(B309=$F$5,1,0))</f>
        <v>0</v>
      </c>
      <c r="K309" s="49">
        <f>IF(I309=1,F309,0)</f>
        <v>0</v>
      </c>
      <c r="L309" s="49">
        <f>IF(I309=1,H309,0)</f>
        <v>0</v>
      </c>
      <c r="N309" s="49">
        <f>IF(H309&gt;F309,1,0)</f>
        <v>0</v>
      </c>
      <c r="P309" s="49">
        <f>IF(B309&lt;=$F$5,DATE(YEAR(P308),MONTH(P308)+1,DAY(P308)),0)</f>
        <v>0</v>
      </c>
    </row>
    <row r="310" spans="1:16" ht="12.75">
      <c r="A310" s="49">
        <f>IF(A309=12,1,A309+1)</f>
        <v>1</v>
      </c>
      <c r="B310" s="49">
        <f>IF(A309=12,B309+1,B309)</f>
        <v>26</v>
      </c>
      <c r="C310" s="49">
        <f>IF(B310&lt;=$F$5,$B$4,0)</f>
        <v>0</v>
      </c>
      <c r="D310" s="49">
        <f>IF(B310&lt;=$F$5,(F309+C310)*$B$5/12,0)</f>
        <v>0</v>
      </c>
      <c r="E310" s="49">
        <f>IF(B310&lt;=$F$5,(F309+C310)*$B$6/12,0)</f>
        <v>0</v>
      </c>
      <c r="F310" s="49">
        <f>IF(B310&lt;=$F$5,F309+D310-E310+$B$4,0)</f>
        <v>0</v>
      </c>
      <c r="G310" s="49">
        <f>IF(B310&lt;=$F$5,$F$4,0)</f>
        <v>0</v>
      </c>
      <c r="H310" s="49">
        <f>IF(B310&lt;=$F$5,H309+(H309+G310)*$F$6/12+G310,0)</f>
        <v>0</v>
      </c>
      <c r="I310" s="49">
        <f>IF(A310&lt;12,0,IF(B310=$F$5,1,0))</f>
        <v>0</v>
      </c>
      <c r="K310" s="49">
        <f>IF(I310=1,F310,0)</f>
        <v>0</v>
      </c>
      <c r="L310" s="49">
        <f>IF(I310=1,H310,0)</f>
        <v>0</v>
      </c>
      <c r="N310" s="49">
        <f>IF(H310&gt;F310,1,0)</f>
        <v>0</v>
      </c>
      <c r="P310" s="49">
        <f>IF(B310&lt;=$F$5,DATE(YEAR(P309),MONTH(P309)+1,DAY(P309)),0)</f>
        <v>0</v>
      </c>
    </row>
    <row r="311" spans="1:16" ht="12.75">
      <c r="A311" s="49">
        <f>IF(A310=12,1,A310+1)</f>
        <v>2</v>
      </c>
      <c r="B311" s="49">
        <f>IF(A310=12,B310+1,B310)</f>
        <v>26</v>
      </c>
      <c r="C311" s="49">
        <f>IF(B311&lt;=$F$5,$B$4,0)</f>
        <v>0</v>
      </c>
      <c r="D311" s="49">
        <f>IF(B311&lt;=$F$5,(F310+C311)*$B$5/12,0)</f>
        <v>0</v>
      </c>
      <c r="E311" s="49">
        <f>IF(B311&lt;=$F$5,(F310+C311)*$B$6/12,0)</f>
        <v>0</v>
      </c>
      <c r="F311" s="49">
        <f>IF(B311&lt;=$F$5,F310+D311-E311+$B$4,0)</f>
        <v>0</v>
      </c>
      <c r="G311" s="49">
        <f>IF(B311&lt;=$F$5,$F$4,0)</f>
        <v>0</v>
      </c>
      <c r="H311" s="49">
        <f>IF(B311&lt;=$F$5,H310+(H310+G311)*$F$6/12+G311,0)</f>
        <v>0</v>
      </c>
      <c r="I311" s="49">
        <f>IF(A311&lt;12,0,IF(B311=$F$5,1,0))</f>
        <v>0</v>
      </c>
      <c r="K311" s="49">
        <f>IF(I311=1,F311,0)</f>
        <v>0</v>
      </c>
      <c r="L311" s="49">
        <f>IF(I311=1,H311,0)</f>
        <v>0</v>
      </c>
      <c r="N311" s="49">
        <f>IF(H311&gt;F311,1,0)</f>
        <v>0</v>
      </c>
      <c r="P311" s="49">
        <f>IF(B311&lt;=$F$5,DATE(YEAR(P310),MONTH(P310)+1,DAY(P310)),0)</f>
        <v>0</v>
      </c>
    </row>
    <row r="312" spans="1:16" ht="12.75">
      <c r="A312" s="49">
        <f>IF(A311=12,1,A311+1)</f>
        <v>3</v>
      </c>
      <c r="B312" s="49">
        <f>IF(A311=12,B311+1,B311)</f>
        <v>26</v>
      </c>
      <c r="C312" s="49">
        <f>IF(B312&lt;=$F$5,$B$4,0)</f>
        <v>0</v>
      </c>
      <c r="D312" s="49">
        <f>IF(B312&lt;=$F$5,(F311+C312)*$B$5/12,0)</f>
        <v>0</v>
      </c>
      <c r="E312" s="49">
        <f>IF(B312&lt;=$F$5,(F311+C312)*$B$6/12,0)</f>
        <v>0</v>
      </c>
      <c r="F312" s="49">
        <f>IF(B312&lt;=$F$5,F311+D312-E312+$B$4,0)</f>
        <v>0</v>
      </c>
      <c r="G312" s="49">
        <f>IF(B312&lt;=$F$5,$F$4,0)</f>
        <v>0</v>
      </c>
      <c r="H312" s="49">
        <f>IF(B312&lt;=$F$5,H311+(H311+G312)*$F$6/12+G312,0)</f>
        <v>0</v>
      </c>
      <c r="I312" s="49">
        <f>IF(A312&lt;12,0,IF(B312=$F$5,1,0))</f>
        <v>0</v>
      </c>
      <c r="K312" s="49">
        <f>IF(I312=1,F312,0)</f>
        <v>0</v>
      </c>
      <c r="L312" s="49">
        <f>IF(I312=1,H312,0)</f>
        <v>0</v>
      </c>
      <c r="N312" s="49">
        <f>IF(H312&gt;F312,1,0)</f>
        <v>0</v>
      </c>
      <c r="P312" s="49">
        <f>IF(B312&lt;=$F$5,DATE(YEAR(P311),MONTH(P311)+1,DAY(P311)),0)</f>
        <v>0</v>
      </c>
    </row>
    <row r="313" spans="1:16" ht="12.75">
      <c r="A313" s="49">
        <f>IF(A312=12,1,A312+1)</f>
        <v>4</v>
      </c>
      <c r="B313" s="49">
        <f>IF(A312=12,B312+1,B312)</f>
        <v>26</v>
      </c>
      <c r="C313" s="49">
        <f>IF(B313&lt;=$F$5,$B$4,0)</f>
        <v>0</v>
      </c>
      <c r="D313" s="49">
        <f>IF(B313&lt;=$F$5,(F312+C313)*$B$5/12,0)</f>
        <v>0</v>
      </c>
      <c r="E313" s="49">
        <f>IF(B313&lt;=$F$5,(F312+C313)*$B$6/12,0)</f>
        <v>0</v>
      </c>
      <c r="F313" s="49">
        <f>IF(B313&lt;=$F$5,F312+D313-E313+$B$4,0)</f>
        <v>0</v>
      </c>
      <c r="G313" s="49">
        <f>IF(B313&lt;=$F$5,$F$4,0)</f>
        <v>0</v>
      </c>
      <c r="H313" s="49">
        <f>IF(B313&lt;=$F$5,H312+(H312+G313)*$F$6/12+G313,0)</f>
        <v>0</v>
      </c>
      <c r="I313" s="49">
        <f>IF(A313&lt;12,0,IF(B313=$F$5,1,0))</f>
        <v>0</v>
      </c>
      <c r="K313" s="49">
        <f>IF(I313=1,F313,0)</f>
        <v>0</v>
      </c>
      <c r="L313" s="49">
        <f>IF(I313=1,H313,0)</f>
        <v>0</v>
      </c>
      <c r="N313" s="49">
        <f>IF(H313&gt;F313,1,0)</f>
        <v>0</v>
      </c>
      <c r="P313" s="49">
        <f>IF(B313&lt;=$F$5,DATE(YEAR(P312),MONTH(P312)+1,DAY(P312)),0)</f>
        <v>0</v>
      </c>
    </row>
    <row r="314" spans="1:16" ht="12.75">
      <c r="A314" s="49">
        <f>IF(A313=12,1,A313+1)</f>
        <v>5</v>
      </c>
      <c r="B314" s="49">
        <f>IF(A313=12,B313+1,B313)</f>
        <v>26</v>
      </c>
      <c r="C314" s="49">
        <f>IF(B314&lt;=$F$5,$B$4,0)</f>
        <v>0</v>
      </c>
      <c r="D314" s="49">
        <f>IF(B314&lt;=$F$5,(F313+C314)*$B$5/12,0)</f>
        <v>0</v>
      </c>
      <c r="E314" s="49">
        <f>IF(B314&lt;=$F$5,(F313+C314)*$B$6/12,0)</f>
        <v>0</v>
      </c>
      <c r="F314" s="49">
        <f>IF(B314&lt;=$F$5,F313+D314-E314+$B$4,0)</f>
        <v>0</v>
      </c>
      <c r="G314" s="49">
        <f>IF(B314&lt;=$F$5,$F$4,0)</f>
        <v>0</v>
      </c>
      <c r="H314" s="49">
        <f>IF(B314&lt;=$F$5,H313+(H313+G314)*$F$6/12+G314,0)</f>
        <v>0</v>
      </c>
      <c r="I314" s="49">
        <f>IF(A314&lt;12,0,IF(B314=$F$5,1,0))</f>
        <v>0</v>
      </c>
      <c r="K314" s="49">
        <f>IF(I314=1,F314,0)</f>
        <v>0</v>
      </c>
      <c r="L314" s="49">
        <f>IF(I314=1,H314,0)</f>
        <v>0</v>
      </c>
      <c r="N314" s="49">
        <f>IF(H314&gt;F314,1,0)</f>
        <v>0</v>
      </c>
      <c r="P314" s="49">
        <f>IF(B314&lt;=$F$5,DATE(YEAR(P313),MONTH(P313)+1,DAY(P313)),0)</f>
        <v>0</v>
      </c>
    </row>
    <row r="315" spans="1:16" ht="12.75">
      <c r="A315" s="49">
        <f>IF(A314=12,1,A314+1)</f>
        <v>6</v>
      </c>
      <c r="B315" s="49">
        <f>IF(A314=12,B314+1,B314)</f>
        <v>26</v>
      </c>
      <c r="C315" s="49">
        <f>IF(B315&lt;=$F$5,$B$4,0)</f>
        <v>0</v>
      </c>
      <c r="D315" s="49">
        <f>IF(B315&lt;=$F$5,(F314+C315)*$B$5/12,0)</f>
        <v>0</v>
      </c>
      <c r="E315" s="49">
        <f>IF(B315&lt;=$F$5,(F314+C315)*$B$6/12,0)</f>
        <v>0</v>
      </c>
      <c r="F315" s="49">
        <f>IF(B315&lt;=$F$5,F314+D315-E315+$B$4,0)</f>
        <v>0</v>
      </c>
      <c r="G315" s="49">
        <f>IF(B315&lt;=$F$5,$F$4,0)</f>
        <v>0</v>
      </c>
      <c r="H315" s="49">
        <f>IF(B315&lt;=$F$5,H314+(H314+G315)*$F$6/12+G315,0)</f>
        <v>0</v>
      </c>
      <c r="I315" s="49">
        <f>IF(A315&lt;12,0,IF(B315=$F$5,1,0))</f>
        <v>0</v>
      </c>
      <c r="K315" s="49">
        <f>IF(I315=1,F315,0)</f>
        <v>0</v>
      </c>
      <c r="L315" s="49">
        <f>IF(I315=1,H315,0)</f>
        <v>0</v>
      </c>
      <c r="N315" s="49">
        <f>IF(H315&gt;F315,1,0)</f>
        <v>0</v>
      </c>
      <c r="P315" s="49">
        <f>IF(B315&lt;=$F$5,DATE(YEAR(P314),MONTH(P314)+1,DAY(P314)),0)</f>
        <v>0</v>
      </c>
    </row>
    <row r="316" spans="1:16" ht="12.75">
      <c r="A316" s="49">
        <f>IF(A315=12,1,A315+1)</f>
        <v>7</v>
      </c>
      <c r="B316" s="49">
        <f>IF(A315=12,B315+1,B315)</f>
        <v>26</v>
      </c>
      <c r="C316" s="49">
        <f>IF(B316&lt;=$F$5,$B$4,0)</f>
        <v>0</v>
      </c>
      <c r="D316" s="49">
        <f>IF(B316&lt;=$F$5,(F315+C316)*$B$5/12,0)</f>
        <v>0</v>
      </c>
      <c r="E316" s="49">
        <f>IF(B316&lt;=$F$5,(F315+C316)*$B$6/12,0)</f>
        <v>0</v>
      </c>
      <c r="F316" s="49">
        <f>IF(B316&lt;=$F$5,F315+D316-E316+$B$4,0)</f>
        <v>0</v>
      </c>
      <c r="G316" s="49">
        <f>IF(B316&lt;=$F$5,$F$4,0)</f>
        <v>0</v>
      </c>
      <c r="H316" s="49">
        <f>IF(B316&lt;=$F$5,H315+(H315+G316)*$F$6/12+G316,0)</f>
        <v>0</v>
      </c>
      <c r="I316" s="49">
        <f>IF(A316&lt;12,0,IF(B316=$F$5,1,0))</f>
        <v>0</v>
      </c>
      <c r="K316" s="49">
        <f>IF(I316=1,F316,0)</f>
        <v>0</v>
      </c>
      <c r="L316" s="49">
        <f>IF(I316=1,H316,0)</f>
        <v>0</v>
      </c>
      <c r="N316" s="49">
        <f>IF(H316&gt;F316,1,0)</f>
        <v>0</v>
      </c>
      <c r="P316" s="49">
        <f>IF(B316&lt;=$F$5,DATE(YEAR(P315),MONTH(P315)+1,DAY(P315)),0)</f>
        <v>0</v>
      </c>
    </row>
    <row r="317" spans="1:16" ht="12.75">
      <c r="A317" s="49">
        <f>IF(A316=12,1,A316+1)</f>
        <v>8</v>
      </c>
      <c r="B317" s="49">
        <f>IF(A316=12,B316+1,B316)</f>
        <v>26</v>
      </c>
      <c r="C317" s="49">
        <f>IF(B317&lt;=$F$5,$B$4,0)</f>
        <v>0</v>
      </c>
      <c r="D317" s="49">
        <f>IF(B317&lt;=$F$5,(F316+C317)*$B$5/12,0)</f>
        <v>0</v>
      </c>
      <c r="E317" s="49">
        <f>IF(B317&lt;=$F$5,(F316+C317)*$B$6/12,0)</f>
        <v>0</v>
      </c>
      <c r="F317" s="49">
        <f>IF(B317&lt;=$F$5,F316+D317-E317+$B$4,0)</f>
        <v>0</v>
      </c>
      <c r="G317" s="49">
        <f>IF(B317&lt;=$F$5,$F$4,0)</f>
        <v>0</v>
      </c>
      <c r="H317" s="49">
        <f>IF(B317&lt;=$F$5,H316+(H316+G317)*$F$6/12+G317,0)</f>
        <v>0</v>
      </c>
      <c r="I317" s="49">
        <f>IF(A317&lt;12,0,IF(B317=$F$5,1,0))</f>
        <v>0</v>
      </c>
      <c r="K317" s="49">
        <f>IF(I317=1,F317,0)</f>
        <v>0</v>
      </c>
      <c r="L317" s="49">
        <f>IF(I317=1,H317,0)</f>
        <v>0</v>
      </c>
      <c r="N317" s="49">
        <f>IF(H317&gt;F317,1,0)</f>
        <v>0</v>
      </c>
      <c r="P317" s="49">
        <f>IF(B317&lt;=$F$5,DATE(YEAR(P316),MONTH(P316)+1,DAY(P316)),0)</f>
        <v>0</v>
      </c>
    </row>
    <row r="318" spans="1:16" ht="12.75">
      <c r="A318" s="49">
        <f>IF(A317=12,1,A317+1)</f>
        <v>9</v>
      </c>
      <c r="B318" s="49">
        <f>IF(A317=12,B317+1,B317)</f>
        <v>26</v>
      </c>
      <c r="C318" s="49">
        <f>IF(B318&lt;=$F$5,$B$4,0)</f>
        <v>0</v>
      </c>
      <c r="D318" s="49">
        <f>IF(B318&lt;=$F$5,(F317+C318)*$B$5/12,0)</f>
        <v>0</v>
      </c>
      <c r="E318" s="49">
        <f>IF(B318&lt;=$F$5,(F317+C318)*$B$6/12,0)</f>
        <v>0</v>
      </c>
      <c r="F318" s="49">
        <f>IF(B318&lt;=$F$5,F317+D318-E318+$B$4,0)</f>
        <v>0</v>
      </c>
      <c r="G318" s="49">
        <f>IF(B318&lt;=$F$5,$F$4,0)</f>
        <v>0</v>
      </c>
      <c r="H318" s="49">
        <f>IF(B318&lt;=$F$5,H317+(H317+G318)*$F$6/12+G318,0)</f>
        <v>0</v>
      </c>
      <c r="I318" s="49">
        <f>IF(A318&lt;12,0,IF(B318=$F$5,1,0))</f>
        <v>0</v>
      </c>
      <c r="K318" s="49">
        <f>IF(I318=1,F318,0)</f>
        <v>0</v>
      </c>
      <c r="L318" s="49">
        <f>IF(I318=1,H318,0)</f>
        <v>0</v>
      </c>
      <c r="N318" s="49">
        <f>IF(H318&gt;F318,1,0)</f>
        <v>0</v>
      </c>
      <c r="P318" s="49">
        <f>IF(B318&lt;=$F$5,DATE(YEAR(P317),MONTH(P317)+1,DAY(P317)),0)</f>
        <v>0</v>
      </c>
    </row>
    <row r="319" spans="1:16" ht="12.75">
      <c r="A319" s="49">
        <f>IF(A318=12,1,A318+1)</f>
        <v>10</v>
      </c>
      <c r="B319" s="49">
        <f>IF(A318=12,B318+1,B318)</f>
        <v>26</v>
      </c>
      <c r="C319" s="49">
        <f>IF(B319&lt;=$F$5,$B$4,0)</f>
        <v>0</v>
      </c>
      <c r="D319" s="49">
        <f>IF(B319&lt;=$F$5,(F318+C319)*$B$5/12,0)</f>
        <v>0</v>
      </c>
      <c r="E319" s="49">
        <f>IF(B319&lt;=$F$5,(F318+C319)*$B$6/12,0)</f>
        <v>0</v>
      </c>
      <c r="F319" s="49">
        <f>IF(B319&lt;=$F$5,F318+D319-E319+$B$4,0)</f>
        <v>0</v>
      </c>
      <c r="G319" s="49">
        <f>IF(B319&lt;=$F$5,$F$4,0)</f>
        <v>0</v>
      </c>
      <c r="H319" s="49">
        <f>IF(B319&lt;=$F$5,H318+(H318+G319)*$F$6/12+G319,0)</f>
        <v>0</v>
      </c>
      <c r="I319" s="49">
        <f>IF(A319&lt;12,0,IF(B319=$F$5,1,0))</f>
        <v>0</v>
      </c>
      <c r="K319" s="49">
        <f>IF(I319=1,F319,0)</f>
        <v>0</v>
      </c>
      <c r="L319" s="49">
        <f>IF(I319=1,H319,0)</f>
        <v>0</v>
      </c>
      <c r="N319" s="49">
        <f>IF(H319&gt;F319,1,0)</f>
        <v>0</v>
      </c>
      <c r="P319" s="49">
        <f>IF(B319&lt;=$F$5,DATE(YEAR(P318),MONTH(P318)+1,DAY(P318)),0)</f>
        <v>0</v>
      </c>
    </row>
    <row r="320" spans="1:16" ht="12.75">
      <c r="A320" s="49">
        <f>IF(A319=12,1,A319+1)</f>
        <v>11</v>
      </c>
      <c r="B320" s="49">
        <f>IF(A319=12,B319+1,B319)</f>
        <v>26</v>
      </c>
      <c r="C320" s="49">
        <f>IF(B320&lt;=$F$5,$B$4,0)</f>
        <v>0</v>
      </c>
      <c r="D320" s="49">
        <f>IF(B320&lt;=$F$5,(F319+C320)*$B$5/12,0)</f>
        <v>0</v>
      </c>
      <c r="E320" s="49">
        <f>IF(B320&lt;=$F$5,(F319+C320)*$B$6/12,0)</f>
        <v>0</v>
      </c>
      <c r="F320" s="49">
        <f>IF(B320&lt;=$F$5,F319+D320-E320+$B$4,0)</f>
        <v>0</v>
      </c>
      <c r="G320" s="49">
        <f>IF(B320&lt;=$F$5,$F$4,0)</f>
        <v>0</v>
      </c>
      <c r="H320" s="49">
        <f>IF(B320&lt;=$F$5,H319+(H319+G320)*$F$6/12+G320,0)</f>
        <v>0</v>
      </c>
      <c r="I320" s="49">
        <f>IF(A320&lt;12,0,IF(B320=$F$5,1,0))</f>
        <v>0</v>
      </c>
      <c r="K320" s="49">
        <f>IF(I320=1,F320,0)</f>
        <v>0</v>
      </c>
      <c r="L320" s="49">
        <f>IF(I320=1,H320,0)</f>
        <v>0</v>
      </c>
      <c r="N320" s="49">
        <f>IF(H320&gt;F320,1,0)</f>
        <v>0</v>
      </c>
      <c r="P320" s="49">
        <f>IF(B320&lt;=$F$5,DATE(YEAR(P319),MONTH(P319)+1,DAY(P319)),0)</f>
        <v>0</v>
      </c>
    </row>
    <row r="321" spans="1:16" ht="12.75">
      <c r="A321" s="49">
        <f>IF(A320=12,1,A320+1)</f>
        <v>12</v>
      </c>
      <c r="B321" s="49">
        <f>IF(A320=12,B320+1,B320)</f>
        <v>26</v>
      </c>
      <c r="C321" s="49">
        <f>IF(B321&lt;=$F$5,$B$4,0)</f>
        <v>0</v>
      </c>
      <c r="D321" s="49">
        <f>IF(B321&lt;=$F$5,(F320+C321)*$B$5/12,0)</f>
        <v>0</v>
      </c>
      <c r="E321" s="49">
        <f>IF(B321&lt;=$F$5,(F320+C321)*$B$6/12,0)</f>
        <v>0</v>
      </c>
      <c r="F321" s="49">
        <f>IF(B321&lt;=$F$5,F320+D321-E321+$B$4,0)</f>
        <v>0</v>
      </c>
      <c r="G321" s="49">
        <f>IF(B321&lt;=$F$5,$F$4,0)</f>
        <v>0</v>
      </c>
      <c r="H321" s="49">
        <f>IF(B321&lt;=$F$5,H320+(H320+G321)*$F$6/12+G321,0)</f>
        <v>0</v>
      </c>
      <c r="I321" s="49">
        <f>IF(A321&lt;12,0,IF(B321=$F$5,1,0))</f>
        <v>0</v>
      </c>
      <c r="K321" s="49">
        <f>IF(I321=1,F321,0)</f>
        <v>0</v>
      </c>
      <c r="L321" s="49">
        <f>IF(I321=1,H321,0)</f>
        <v>0</v>
      </c>
      <c r="N321" s="49">
        <f>IF(H321&gt;F321,1,0)</f>
        <v>0</v>
      </c>
      <c r="P321" s="49">
        <f>IF(B321&lt;=$F$5,DATE(YEAR(P320),MONTH(P320)+1,DAY(P320)),0)</f>
        <v>0</v>
      </c>
    </row>
    <row r="322" spans="1:16" ht="12.75">
      <c r="A322" s="49">
        <f>IF(A321=12,1,A321+1)</f>
        <v>1</v>
      </c>
      <c r="B322" s="49">
        <f>IF(A321=12,B321+1,B321)</f>
        <v>27</v>
      </c>
      <c r="C322" s="49">
        <f>IF(B322&lt;=$F$5,$B$4,0)</f>
        <v>0</v>
      </c>
      <c r="D322" s="49">
        <f>IF(B322&lt;=$F$5,(F321+C322)*$B$5/12,0)</f>
        <v>0</v>
      </c>
      <c r="E322" s="49">
        <f>IF(B322&lt;=$F$5,(F321+C322)*$B$6/12,0)</f>
        <v>0</v>
      </c>
      <c r="F322" s="49">
        <f>IF(B322&lt;=$F$5,F321+D322-E322+$B$4,0)</f>
        <v>0</v>
      </c>
      <c r="G322" s="49">
        <f>IF(B322&lt;=$F$5,$F$4,0)</f>
        <v>0</v>
      </c>
      <c r="H322" s="49">
        <f>IF(B322&lt;=$F$5,H321+(H321+G322)*$F$6/12+G322,0)</f>
        <v>0</v>
      </c>
      <c r="I322" s="49">
        <f>IF(A322&lt;12,0,IF(B322=$F$5,1,0))</f>
        <v>0</v>
      </c>
      <c r="K322" s="49">
        <f>IF(I322=1,F322,0)</f>
        <v>0</v>
      </c>
      <c r="L322" s="49">
        <f>IF(I322=1,H322,0)</f>
        <v>0</v>
      </c>
      <c r="N322" s="49">
        <f>IF(H322&gt;F322,1,0)</f>
        <v>0</v>
      </c>
      <c r="P322" s="49">
        <f>IF(B322&lt;=$F$5,DATE(YEAR(P321),MONTH(P321)+1,DAY(P321)),0)</f>
        <v>0</v>
      </c>
    </row>
    <row r="323" spans="1:16" ht="12.75">
      <c r="A323" s="49">
        <f>IF(A322=12,1,A322+1)</f>
        <v>2</v>
      </c>
      <c r="B323" s="49">
        <f>IF(A322=12,B322+1,B322)</f>
        <v>27</v>
      </c>
      <c r="C323" s="49">
        <f>IF(B323&lt;=$F$5,$B$4,0)</f>
        <v>0</v>
      </c>
      <c r="D323" s="49">
        <f>IF(B323&lt;=$F$5,(F322+C323)*$B$5/12,0)</f>
        <v>0</v>
      </c>
      <c r="E323" s="49">
        <f>IF(B323&lt;=$F$5,(F322+C323)*$B$6/12,0)</f>
        <v>0</v>
      </c>
      <c r="F323" s="49">
        <f>IF(B323&lt;=$F$5,F322+D323-E323+$B$4,0)</f>
        <v>0</v>
      </c>
      <c r="G323" s="49">
        <f>IF(B323&lt;=$F$5,$F$4,0)</f>
        <v>0</v>
      </c>
      <c r="H323" s="49">
        <f>IF(B323&lt;=$F$5,H322+(H322+G323)*$F$6/12+G323,0)</f>
        <v>0</v>
      </c>
      <c r="I323" s="49">
        <f>IF(A323&lt;12,0,IF(B323=$F$5,1,0))</f>
        <v>0</v>
      </c>
      <c r="K323" s="49">
        <f>IF(I323=1,F323,0)</f>
        <v>0</v>
      </c>
      <c r="L323" s="49">
        <f>IF(I323=1,H323,0)</f>
        <v>0</v>
      </c>
      <c r="N323" s="49">
        <f>IF(H323&gt;F323,1,0)</f>
        <v>0</v>
      </c>
      <c r="P323" s="49">
        <f>IF(B323&lt;=$F$5,DATE(YEAR(P322),MONTH(P322)+1,DAY(P322)),0)</f>
        <v>0</v>
      </c>
    </row>
    <row r="324" spans="1:16" ht="12.75">
      <c r="A324" s="49">
        <f>IF(A323=12,1,A323+1)</f>
        <v>3</v>
      </c>
      <c r="B324" s="49">
        <f>IF(A323=12,B323+1,B323)</f>
        <v>27</v>
      </c>
      <c r="C324" s="49">
        <f>IF(B324&lt;=$F$5,$B$4,0)</f>
        <v>0</v>
      </c>
      <c r="D324" s="49">
        <f>IF(B324&lt;=$F$5,(F323+C324)*$B$5/12,0)</f>
        <v>0</v>
      </c>
      <c r="E324" s="49">
        <f>IF(B324&lt;=$F$5,(F323+C324)*$B$6/12,0)</f>
        <v>0</v>
      </c>
      <c r="F324" s="49">
        <f>IF(B324&lt;=$F$5,F323+D324-E324+$B$4,0)</f>
        <v>0</v>
      </c>
      <c r="G324" s="49">
        <f>IF(B324&lt;=$F$5,$F$4,0)</f>
        <v>0</v>
      </c>
      <c r="H324" s="49">
        <f>IF(B324&lt;=$F$5,H323+(H323+G324)*$F$6/12+G324,0)</f>
        <v>0</v>
      </c>
      <c r="I324" s="49">
        <f>IF(A324&lt;12,0,IF(B324=$F$5,1,0))</f>
        <v>0</v>
      </c>
      <c r="K324" s="49">
        <f>IF(I324=1,F324,0)</f>
        <v>0</v>
      </c>
      <c r="L324" s="49">
        <f>IF(I324=1,H324,0)</f>
        <v>0</v>
      </c>
      <c r="N324" s="49">
        <f>IF(H324&gt;F324,1,0)</f>
        <v>0</v>
      </c>
      <c r="P324" s="49">
        <f>IF(B324&lt;=$F$5,DATE(YEAR(P323),MONTH(P323)+1,DAY(P323)),0)</f>
        <v>0</v>
      </c>
    </row>
    <row r="325" spans="1:16" ht="12.75">
      <c r="A325" s="49">
        <f>IF(A324=12,1,A324+1)</f>
        <v>4</v>
      </c>
      <c r="B325" s="49">
        <f>IF(A324=12,B324+1,B324)</f>
        <v>27</v>
      </c>
      <c r="C325" s="49">
        <f>IF(B325&lt;=$F$5,$B$4,0)</f>
        <v>0</v>
      </c>
      <c r="D325" s="49">
        <f>IF(B325&lt;=$F$5,(F324+C325)*$B$5/12,0)</f>
        <v>0</v>
      </c>
      <c r="E325" s="49">
        <f>IF(B325&lt;=$F$5,(F324+C325)*$B$6/12,0)</f>
        <v>0</v>
      </c>
      <c r="F325" s="49">
        <f>IF(B325&lt;=$F$5,F324+D325-E325+$B$4,0)</f>
        <v>0</v>
      </c>
      <c r="G325" s="49">
        <f>IF(B325&lt;=$F$5,$F$4,0)</f>
        <v>0</v>
      </c>
      <c r="H325" s="49">
        <f>IF(B325&lt;=$F$5,H324+(H324+G325)*$F$6/12+G325,0)</f>
        <v>0</v>
      </c>
      <c r="I325" s="49">
        <f>IF(A325&lt;12,0,IF(B325=$F$5,1,0))</f>
        <v>0</v>
      </c>
      <c r="K325" s="49">
        <f>IF(I325=1,F325,0)</f>
        <v>0</v>
      </c>
      <c r="L325" s="49">
        <f>IF(I325=1,H325,0)</f>
        <v>0</v>
      </c>
      <c r="N325" s="49">
        <f>IF(H325&gt;F325,1,0)</f>
        <v>0</v>
      </c>
      <c r="P325" s="49">
        <f>IF(B325&lt;=$F$5,DATE(YEAR(P324),MONTH(P324)+1,DAY(P324)),0)</f>
        <v>0</v>
      </c>
    </row>
    <row r="326" spans="1:16" ht="12.75">
      <c r="A326" s="49">
        <f>IF(A325=12,1,A325+1)</f>
        <v>5</v>
      </c>
      <c r="B326" s="49">
        <f>IF(A325=12,B325+1,B325)</f>
        <v>27</v>
      </c>
      <c r="C326" s="49">
        <f>IF(B326&lt;=$F$5,$B$4,0)</f>
        <v>0</v>
      </c>
      <c r="D326" s="49">
        <f>IF(B326&lt;=$F$5,(F325+C326)*$B$5/12,0)</f>
        <v>0</v>
      </c>
      <c r="E326" s="49">
        <f>IF(B326&lt;=$F$5,(F325+C326)*$B$6/12,0)</f>
        <v>0</v>
      </c>
      <c r="F326" s="49">
        <f>IF(B326&lt;=$F$5,F325+D326-E326+$B$4,0)</f>
        <v>0</v>
      </c>
      <c r="G326" s="49">
        <f>IF(B326&lt;=$F$5,$F$4,0)</f>
        <v>0</v>
      </c>
      <c r="H326" s="49">
        <f>IF(B326&lt;=$F$5,H325+(H325+G326)*$F$6/12+G326,0)</f>
        <v>0</v>
      </c>
      <c r="I326" s="49">
        <f>IF(A326&lt;12,0,IF(B326=$F$5,1,0))</f>
        <v>0</v>
      </c>
      <c r="K326" s="49">
        <f>IF(I326=1,F326,0)</f>
        <v>0</v>
      </c>
      <c r="L326" s="49">
        <f>IF(I326=1,H326,0)</f>
        <v>0</v>
      </c>
      <c r="N326" s="49">
        <f>IF(H326&gt;F326,1,0)</f>
        <v>0</v>
      </c>
      <c r="P326" s="49">
        <f>IF(B326&lt;=$F$5,DATE(YEAR(P325),MONTH(P325)+1,DAY(P325)),0)</f>
        <v>0</v>
      </c>
    </row>
    <row r="327" spans="1:16" ht="12.75">
      <c r="A327" s="49">
        <f>IF(A326=12,1,A326+1)</f>
        <v>6</v>
      </c>
      <c r="B327" s="49">
        <f>IF(A326=12,B326+1,B326)</f>
        <v>27</v>
      </c>
      <c r="C327" s="49">
        <f>IF(B327&lt;=$F$5,$B$4,0)</f>
        <v>0</v>
      </c>
      <c r="D327" s="49">
        <f>IF(B327&lt;=$F$5,(F326+C327)*$B$5/12,0)</f>
        <v>0</v>
      </c>
      <c r="E327" s="49">
        <f>IF(B327&lt;=$F$5,(F326+C327)*$B$6/12,0)</f>
        <v>0</v>
      </c>
      <c r="F327" s="49">
        <f>IF(B327&lt;=$F$5,F326+D327-E327+$B$4,0)</f>
        <v>0</v>
      </c>
      <c r="G327" s="49">
        <f>IF(B327&lt;=$F$5,$F$4,0)</f>
        <v>0</v>
      </c>
      <c r="H327" s="49">
        <f>IF(B327&lt;=$F$5,H326+(H326+G327)*$F$6/12+G327,0)</f>
        <v>0</v>
      </c>
      <c r="I327" s="49">
        <f>IF(A327&lt;12,0,IF(B327=$F$5,1,0))</f>
        <v>0</v>
      </c>
      <c r="K327" s="49">
        <f>IF(I327=1,F327,0)</f>
        <v>0</v>
      </c>
      <c r="L327" s="49">
        <f>IF(I327=1,H327,0)</f>
        <v>0</v>
      </c>
      <c r="N327" s="49">
        <f>IF(H327&gt;F327,1,0)</f>
        <v>0</v>
      </c>
      <c r="P327" s="49">
        <f>IF(B327&lt;=$F$5,DATE(YEAR(P326),MONTH(P326)+1,DAY(P326)),0)</f>
        <v>0</v>
      </c>
    </row>
    <row r="328" spans="1:16" ht="12.75">
      <c r="A328" s="49">
        <f>IF(A327=12,1,A327+1)</f>
        <v>7</v>
      </c>
      <c r="B328" s="49">
        <f>IF(A327=12,B327+1,B327)</f>
        <v>27</v>
      </c>
      <c r="C328" s="49">
        <f>IF(B328&lt;=$F$5,$B$4,0)</f>
        <v>0</v>
      </c>
      <c r="D328" s="49">
        <f>IF(B328&lt;=$F$5,(F327+C328)*$B$5/12,0)</f>
        <v>0</v>
      </c>
      <c r="E328" s="49">
        <f>IF(B328&lt;=$F$5,(F327+C328)*$B$6/12,0)</f>
        <v>0</v>
      </c>
      <c r="F328" s="49">
        <f>IF(B328&lt;=$F$5,F327+D328-E328+$B$4,0)</f>
        <v>0</v>
      </c>
      <c r="G328" s="49">
        <f>IF(B328&lt;=$F$5,$F$4,0)</f>
        <v>0</v>
      </c>
      <c r="H328" s="49">
        <f>IF(B328&lt;=$F$5,H327+(H327+G328)*$F$6/12+G328,0)</f>
        <v>0</v>
      </c>
      <c r="I328" s="49">
        <f>IF(A328&lt;12,0,IF(B328=$F$5,1,0))</f>
        <v>0</v>
      </c>
      <c r="K328" s="49">
        <f>IF(I328=1,F328,0)</f>
        <v>0</v>
      </c>
      <c r="L328" s="49">
        <f>IF(I328=1,H328,0)</f>
        <v>0</v>
      </c>
      <c r="N328" s="49">
        <f>IF(H328&gt;F328,1,0)</f>
        <v>0</v>
      </c>
      <c r="P328" s="49">
        <f>IF(B328&lt;=$F$5,DATE(YEAR(P327),MONTH(P327)+1,DAY(P327)),0)</f>
        <v>0</v>
      </c>
    </row>
    <row r="329" spans="1:16" ht="12.75">
      <c r="A329" s="49">
        <f>IF(A328=12,1,A328+1)</f>
        <v>8</v>
      </c>
      <c r="B329" s="49">
        <f>IF(A328=12,B328+1,B328)</f>
        <v>27</v>
      </c>
      <c r="C329" s="49">
        <f>IF(B329&lt;=$F$5,$B$4,0)</f>
        <v>0</v>
      </c>
      <c r="D329" s="49">
        <f>IF(B329&lt;=$F$5,(F328+C329)*$B$5/12,0)</f>
        <v>0</v>
      </c>
      <c r="E329" s="49">
        <f>IF(B329&lt;=$F$5,(F328+C329)*$B$6/12,0)</f>
        <v>0</v>
      </c>
      <c r="F329" s="49">
        <f>IF(B329&lt;=$F$5,F328+D329-E329+$B$4,0)</f>
        <v>0</v>
      </c>
      <c r="G329" s="49">
        <f>IF(B329&lt;=$F$5,$F$4,0)</f>
        <v>0</v>
      </c>
      <c r="H329" s="49">
        <f>IF(B329&lt;=$F$5,H328+(H328+G329)*$F$6/12+G329,0)</f>
        <v>0</v>
      </c>
      <c r="I329" s="49">
        <f>IF(A329&lt;12,0,IF(B329=$F$5,1,0))</f>
        <v>0</v>
      </c>
      <c r="K329" s="49">
        <f>IF(I329=1,F329,0)</f>
        <v>0</v>
      </c>
      <c r="L329" s="49">
        <f>IF(I329=1,H329,0)</f>
        <v>0</v>
      </c>
      <c r="N329" s="49">
        <f>IF(H329&gt;F329,1,0)</f>
        <v>0</v>
      </c>
      <c r="P329" s="49">
        <f>IF(B329&lt;=$F$5,DATE(YEAR(P328),MONTH(P328)+1,DAY(P328)),0)</f>
        <v>0</v>
      </c>
    </row>
    <row r="330" spans="1:16" ht="12.75">
      <c r="A330" s="49">
        <f>IF(A329=12,1,A329+1)</f>
        <v>9</v>
      </c>
      <c r="B330" s="49">
        <f>IF(A329=12,B329+1,B329)</f>
        <v>27</v>
      </c>
      <c r="C330" s="49">
        <f>IF(B330&lt;=$F$5,$B$4,0)</f>
        <v>0</v>
      </c>
      <c r="D330" s="49">
        <f>IF(B330&lt;=$F$5,(F329+C330)*$B$5/12,0)</f>
        <v>0</v>
      </c>
      <c r="E330" s="49">
        <f>IF(B330&lt;=$F$5,(F329+C330)*$B$6/12,0)</f>
        <v>0</v>
      </c>
      <c r="F330" s="49">
        <f>IF(B330&lt;=$F$5,F329+D330-E330+$B$4,0)</f>
        <v>0</v>
      </c>
      <c r="G330" s="49">
        <f>IF(B330&lt;=$F$5,$F$4,0)</f>
        <v>0</v>
      </c>
      <c r="H330" s="49">
        <f>IF(B330&lt;=$F$5,H329+(H329+G330)*$F$6/12+G330,0)</f>
        <v>0</v>
      </c>
      <c r="I330" s="49">
        <f>IF(A330&lt;12,0,IF(B330=$F$5,1,0))</f>
        <v>0</v>
      </c>
      <c r="K330" s="49">
        <f>IF(I330=1,F330,0)</f>
        <v>0</v>
      </c>
      <c r="L330" s="49">
        <f>IF(I330=1,H330,0)</f>
        <v>0</v>
      </c>
      <c r="N330" s="49">
        <f>IF(H330&gt;F330,1,0)</f>
        <v>0</v>
      </c>
      <c r="P330" s="49">
        <f>IF(B330&lt;=$F$5,DATE(YEAR(P329),MONTH(P329)+1,DAY(P329)),0)</f>
        <v>0</v>
      </c>
    </row>
    <row r="331" spans="1:16" ht="12.75">
      <c r="A331" s="49">
        <f>IF(A330=12,1,A330+1)</f>
        <v>10</v>
      </c>
      <c r="B331" s="49">
        <f>IF(A330=12,B330+1,B330)</f>
        <v>27</v>
      </c>
      <c r="C331" s="49">
        <f>IF(B331&lt;=$F$5,$B$4,0)</f>
        <v>0</v>
      </c>
      <c r="D331" s="49">
        <f>IF(B331&lt;=$F$5,(F330+C331)*$B$5/12,0)</f>
        <v>0</v>
      </c>
      <c r="E331" s="49">
        <f>IF(B331&lt;=$F$5,(F330+C331)*$B$6/12,0)</f>
        <v>0</v>
      </c>
      <c r="F331" s="49">
        <f>IF(B331&lt;=$F$5,F330+D331-E331+$B$4,0)</f>
        <v>0</v>
      </c>
      <c r="G331" s="49">
        <f>IF(B331&lt;=$F$5,$F$4,0)</f>
        <v>0</v>
      </c>
      <c r="H331" s="49">
        <f>IF(B331&lt;=$F$5,H330+(H330+G331)*$F$6/12+G331,0)</f>
        <v>0</v>
      </c>
      <c r="I331" s="49">
        <f>IF(A331&lt;12,0,IF(B331=$F$5,1,0))</f>
        <v>0</v>
      </c>
      <c r="K331" s="49">
        <f>IF(I331=1,F331,0)</f>
        <v>0</v>
      </c>
      <c r="L331" s="49">
        <f>IF(I331=1,H331,0)</f>
        <v>0</v>
      </c>
      <c r="N331" s="49">
        <f>IF(H331&gt;F331,1,0)</f>
        <v>0</v>
      </c>
      <c r="P331" s="49">
        <f>IF(B331&lt;=$F$5,DATE(YEAR(P330),MONTH(P330)+1,DAY(P330)),0)</f>
        <v>0</v>
      </c>
    </row>
    <row r="332" spans="1:16" ht="12.75">
      <c r="A332" s="49">
        <f>IF(A331=12,1,A331+1)</f>
        <v>11</v>
      </c>
      <c r="B332" s="49">
        <f>IF(A331=12,B331+1,B331)</f>
        <v>27</v>
      </c>
      <c r="C332" s="49">
        <f>IF(B332&lt;=$F$5,$B$4,0)</f>
        <v>0</v>
      </c>
      <c r="D332" s="49">
        <f>IF(B332&lt;=$F$5,(F331+C332)*$B$5/12,0)</f>
        <v>0</v>
      </c>
      <c r="E332" s="49">
        <f>IF(B332&lt;=$F$5,(F331+C332)*$B$6/12,0)</f>
        <v>0</v>
      </c>
      <c r="F332" s="49">
        <f>IF(B332&lt;=$F$5,F331+D332-E332+$B$4,0)</f>
        <v>0</v>
      </c>
      <c r="G332" s="49">
        <f>IF(B332&lt;=$F$5,$F$4,0)</f>
        <v>0</v>
      </c>
      <c r="H332" s="49">
        <f>IF(B332&lt;=$F$5,H331+(H331+G332)*$F$6/12+G332,0)</f>
        <v>0</v>
      </c>
      <c r="I332" s="49">
        <f>IF(A332&lt;12,0,IF(B332=$F$5,1,0))</f>
        <v>0</v>
      </c>
      <c r="K332" s="49">
        <f>IF(I332=1,F332,0)</f>
        <v>0</v>
      </c>
      <c r="L332" s="49">
        <f>IF(I332=1,H332,0)</f>
        <v>0</v>
      </c>
      <c r="N332" s="49">
        <f>IF(H332&gt;F332,1,0)</f>
        <v>0</v>
      </c>
      <c r="P332" s="49">
        <f>IF(B332&lt;=$F$5,DATE(YEAR(P331),MONTH(P331)+1,DAY(P331)),0)</f>
        <v>0</v>
      </c>
    </row>
    <row r="333" spans="1:16" ht="12.75">
      <c r="A333" s="49">
        <f>IF(A332=12,1,A332+1)</f>
        <v>12</v>
      </c>
      <c r="B333" s="49">
        <f>IF(A332=12,B332+1,B332)</f>
        <v>27</v>
      </c>
      <c r="C333" s="49">
        <f>IF(B333&lt;=$F$5,$B$4,0)</f>
        <v>0</v>
      </c>
      <c r="D333" s="49">
        <f>IF(B333&lt;=$F$5,(F332+C333)*$B$5/12,0)</f>
        <v>0</v>
      </c>
      <c r="E333" s="49">
        <f>IF(B333&lt;=$F$5,(F332+C333)*$B$6/12,0)</f>
        <v>0</v>
      </c>
      <c r="F333" s="49">
        <f>IF(B333&lt;=$F$5,F332+D333-E333+$B$4,0)</f>
        <v>0</v>
      </c>
      <c r="G333" s="49">
        <f>IF(B333&lt;=$F$5,$F$4,0)</f>
        <v>0</v>
      </c>
      <c r="H333" s="49">
        <f>IF(B333&lt;=$F$5,H332+(H332+G333)*$F$6/12+G333,0)</f>
        <v>0</v>
      </c>
      <c r="I333" s="49">
        <f>IF(A333&lt;12,0,IF(B333=$F$5,1,0))</f>
        <v>0</v>
      </c>
      <c r="K333" s="49">
        <f>IF(I333=1,F333,0)</f>
        <v>0</v>
      </c>
      <c r="L333" s="49">
        <f>IF(I333=1,H333,0)</f>
        <v>0</v>
      </c>
      <c r="N333" s="49">
        <f>IF(H333&gt;F333,1,0)</f>
        <v>0</v>
      </c>
      <c r="P333" s="49">
        <f>IF(B333&lt;=$F$5,DATE(YEAR(P332),MONTH(P332)+1,DAY(P332)),0)</f>
        <v>0</v>
      </c>
    </row>
    <row r="334" spans="1:16" ht="12.75">
      <c r="A334" s="49">
        <f>IF(A333=12,1,A333+1)</f>
        <v>1</v>
      </c>
      <c r="B334" s="49">
        <f>IF(A333=12,B333+1,B333)</f>
        <v>28</v>
      </c>
      <c r="C334" s="49">
        <f>IF(B334&lt;=$F$5,$B$4,0)</f>
        <v>0</v>
      </c>
      <c r="D334" s="49">
        <f>IF(B334&lt;=$F$5,(F333+C334)*$B$5/12,0)</f>
        <v>0</v>
      </c>
      <c r="E334" s="49">
        <f>IF(B334&lt;=$F$5,(F333+C334)*$B$6/12,0)</f>
        <v>0</v>
      </c>
      <c r="F334" s="49">
        <f>IF(B334&lt;=$F$5,F333+D334-E334+$B$4,0)</f>
        <v>0</v>
      </c>
      <c r="G334" s="49">
        <f>IF(B334&lt;=$F$5,$F$4,0)</f>
        <v>0</v>
      </c>
      <c r="H334" s="49">
        <f>IF(B334&lt;=$F$5,H333+(H333+G334)*$F$6/12+G334,0)</f>
        <v>0</v>
      </c>
      <c r="I334" s="49">
        <f>IF(A334&lt;12,0,IF(B334=$F$5,1,0))</f>
        <v>0</v>
      </c>
      <c r="K334" s="49">
        <f>IF(I334=1,F334,0)</f>
        <v>0</v>
      </c>
      <c r="L334" s="49">
        <f>IF(I334=1,H334,0)</f>
        <v>0</v>
      </c>
      <c r="N334" s="49">
        <f>IF(H334&gt;F334,1,0)</f>
        <v>0</v>
      </c>
      <c r="P334" s="49">
        <f>IF(B334&lt;=$F$5,DATE(YEAR(P333),MONTH(P333)+1,DAY(P333)),0)</f>
        <v>0</v>
      </c>
    </row>
    <row r="335" spans="1:16" ht="12.75">
      <c r="A335" s="49">
        <f>IF(A334=12,1,A334+1)</f>
        <v>2</v>
      </c>
      <c r="B335" s="49">
        <f>IF(A334=12,B334+1,B334)</f>
        <v>28</v>
      </c>
      <c r="C335" s="49">
        <f>IF(B335&lt;=$F$5,$B$4,0)</f>
        <v>0</v>
      </c>
      <c r="D335" s="49">
        <f>IF(B335&lt;=$F$5,(F334+C335)*$B$5/12,0)</f>
        <v>0</v>
      </c>
      <c r="E335" s="49">
        <f>IF(B335&lt;=$F$5,(F334+C335)*$B$6/12,0)</f>
        <v>0</v>
      </c>
      <c r="F335" s="49">
        <f>IF(B335&lt;=$F$5,F334+D335-E335+$B$4,0)</f>
        <v>0</v>
      </c>
      <c r="G335" s="49">
        <f>IF(B335&lt;=$F$5,$F$4,0)</f>
        <v>0</v>
      </c>
      <c r="H335" s="49">
        <f>IF(B335&lt;=$F$5,H334+(H334+G335)*$F$6/12+G335,0)</f>
        <v>0</v>
      </c>
      <c r="I335" s="49">
        <f>IF(A335&lt;12,0,IF(B335=$F$5,1,0))</f>
        <v>0</v>
      </c>
      <c r="K335" s="49">
        <f>IF(I335=1,F335,0)</f>
        <v>0</v>
      </c>
      <c r="L335" s="49">
        <f>IF(I335=1,H335,0)</f>
        <v>0</v>
      </c>
      <c r="N335" s="49">
        <f>IF(H335&gt;F335,1,0)</f>
        <v>0</v>
      </c>
      <c r="P335" s="49">
        <f>IF(B335&lt;=$F$5,DATE(YEAR(P334),MONTH(P334)+1,DAY(P334)),0)</f>
        <v>0</v>
      </c>
    </row>
    <row r="336" spans="1:16" ht="12.75">
      <c r="A336" s="49">
        <f>IF(A335=12,1,A335+1)</f>
        <v>3</v>
      </c>
      <c r="B336" s="49">
        <f>IF(A335=12,B335+1,B335)</f>
        <v>28</v>
      </c>
      <c r="C336" s="49">
        <f>IF(B336&lt;=$F$5,$B$4,0)</f>
        <v>0</v>
      </c>
      <c r="D336" s="49">
        <f>IF(B336&lt;=$F$5,(F335+C336)*$B$5/12,0)</f>
        <v>0</v>
      </c>
      <c r="E336" s="49">
        <f>IF(B336&lt;=$F$5,(F335+C336)*$B$6/12,0)</f>
        <v>0</v>
      </c>
      <c r="F336" s="49">
        <f>IF(B336&lt;=$F$5,F335+D336-E336+$B$4,0)</f>
        <v>0</v>
      </c>
      <c r="G336" s="49">
        <f>IF(B336&lt;=$F$5,$F$4,0)</f>
        <v>0</v>
      </c>
      <c r="H336" s="49">
        <f>IF(B336&lt;=$F$5,H335+(H335+G336)*$F$6/12+G336,0)</f>
        <v>0</v>
      </c>
      <c r="I336" s="49">
        <f>IF(A336&lt;12,0,IF(B336=$F$5,1,0))</f>
        <v>0</v>
      </c>
      <c r="K336" s="49">
        <f>IF(I336=1,F336,0)</f>
        <v>0</v>
      </c>
      <c r="L336" s="49">
        <f>IF(I336=1,H336,0)</f>
        <v>0</v>
      </c>
      <c r="N336" s="49">
        <f>IF(H336&gt;F336,1,0)</f>
        <v>0</v>
      </c>
      <c r="P336" s="49">
        <f>IF(B336&lt;=$F$5,DATE(YEAR(P335),MONTH(P335)+1,DAY(P335)),0)</f>
        <v>0</v>
      </c>
    </row>
    <row r="337" spans="1:16" ht="12.75">
      <c r="A337" s="49">
        <f>IF(A336=12,1,A336+1)</f>
        <v>4</v>
      </c>
      <c r="B337" s="49">
        <f>IF(A336=12,B336+1,B336)</f>
        <v>28</v>
      </c>
      <c r="C337" s="49">
        <f>IF(B337&lt;=$F$5,$B$4,0)</f>
        <v>0</v>
      </c>
      <c r="D337" s="49">
        <f>IF(B337&lt;=$F$5,(F336+C337)*$B$5/12,0)</f>
        <v>0</v>
      </c>
      <c r="E337" s="49">
        <f>IF(B337&lt;=$F$5,(F336+C337)*$B$6/12,0)</f>
        <v>0</v>
      </c>
      <c r="F337" s="49">
        <f>IF(B337&lt;=$F$5,F336+D337-E337+$B$4,0)</f>
        <v>0</v>
      </c>
      <c r="G337" s="49">
        <f>IF(B337&lt;=$F$5,$F$4,0)</f>
        <v>0</v>
      </c>
      <c r="H337" s="49">
        <f>IF(B337&lt;=$F$5,H336+(H336+G337)*$F$6/12+G337,0)</f>
        <v>0</v>
      </c>
      <c r="I337" s="49">
        <f>IF(A337&lt;12,0,IF(B337=$F$5,1,0))</f>
        <v>0</v>
      </c>
      <c r="K337" s="49">
        <f>IF(I337=1,F337,0)</f>
        <v>0</v>
      </c>
      <c r="L337" s="49">
        <f>IF(I337=1,H337,0)</f>
        <v>0</v>
      </c>
      <c r="N337" s="49">
        <f>IF(H337&gt;F337,1,0)</f>
        <v>0</v>
      </c>
      <c r="P337" s="49">
        <f>IF(B337&lt;=$F$5,DATE(YEAR(P336),MONTH(P336)+1,DAY(P336)),0)</f>
        <v>0</v>
      </c>
    </row>
    <row r="338" spans="1:16" ht="12.75">
      <c r="A338" s="49">
        <f>IF(A337=12,1,A337+1)</f>
        <v>5</v>
      </c>
      <c r="B338" s="49">
        <f>IF(A337=12,B337+1,B337)</f>
        <v>28</v>
      </c>
      <c r="C338" s="49">
        <f>IF(B338&lt;=$F$5,$B$4,0)</f>
        <v>0</v>
      </c>
      <c r="D338" s="49">
        <f>IF(B338&lt;=$F$5,(F337+C338)*$B$5/12,0)</f>
        <v>0</v>
      </c>
      <c r="E338" s="49">
        <f>IF(B338&lt;=$F$5,(F337+C338)*$B$6/12,0)</f>
        <v>0</v>
      </c>
      <c r="F338" s="49">
        <f>IF(B338&lt;=$F$5,F337+D338-E338+$B$4,0)</f>
        <v>0</v>
      </c>
      <c r="G338" s="49">
        <f>IF(B338&lt;=$F$5,$F$4,0)</f>
        <v>0</v>
      </c>
      <c r="H338" s="49">
        <f>IF(B338&lt;=$F$5,H337+(H337+G338)*$F$6/12+G338,0)</f>
        <v>0</v>
      </c>
      <c r="I338" s="49">
        <f>IF(A338&lt;12,0,IF(B338=$F$5,1,0))</f>
        <v>0</v>
      </c>
      <c r="K338" s="49">
        <f>IF(I338=1,F338,0)</f>
        <v>0</v>
      </c>
      <c r="L338" s="49">
        <f>IF(I338=1,H338,0)</f>
        <v>0</v>
      </c>
      <c r="N338" s="49">
        <f>IF(H338&gt;F338,1,0)</f>
        <v>0</v>
      </c>
      <c r="P338" s="49">
        <f>IF(B338&lt;=$F$5,DATE(YEAR(P337),MONTH(P337)+1,DAY(P337)),0)</f>
        <v>0</v>
      </c>
    </row>
    <row r="339" spans="1:16" ht="12.75">
      <c r="A339" s="49">
        <f>IF(A338=12,1,A338+1)</f>
        <v>6</v>
      </c>
      <c r="B339" s="49">
        <f>IF(A338=12,B338+1,B338)</f>
        <v>28</v>
      </c>
      <c r="C339" s="49">
        <f>IF(B339&lt;=$F$5,$B$4,0)</f>
        <v>0</v>
      </c>
      <c r="D339" s="49">
        <f>IF(B339&lt;=$F$5,(F338+C339)*$B$5/12,0)</f>
        <v>0</v>
      </c>
      <c r="E339" s="49">
        <f>IF(B339&lt;=$F$5,(F338+C339)*$B$6/12,0)</f>
        <v>0</v>
      </c>
      <c r="F339" s="49">
        <f>IF(B339&lt;=$F$5,F338+D339-E339+$B$4,0)</f>
        <v>0</v>
      </c>
      <c r="G339" s="49">
        <f>IF(B339&lt;=$F$5,$F$4,0)</f>
        <v>0</v>
      </c>
      <c r="H339" s="49">
        <f>IF(B339&lt;=$F$5,H338+(H338+G339)*$F$6/12+G339,0)</f>
        <v>0</v>
      </c>
      <c r="I339" s="49">
        <f>IF(A339&lt;12,0,IF(B339=$F$5,1,0))</f>
        <v>0</v>
      </c>
      <c r="K339" s="49">
        <f>IF(I339=1,F339,0)</f>
        <v>0</v>
      </c>
      <c r="L339" s="49">
        <f>IF(I339=1,H339,0)</f>
        <v>0</v>
      </c>
      <c r="N339" s="49">
        <f>IF(H339&gt;F339,1,0)</f>
        <v>0</v>
      </c>
      <c r="P339" s="49">
        <f>IF(B339&lt;=$F$5,DATE(YEAR(P338),MONTH(P338)+1,DAY(P338)),0)</f>
        <v>0</v>
      </c>
    </row>
    <row r="340" spans="1:16" ht="12.75">
      <c r="A340" s="49">
        <f>IF(A339=12,1,A339+1)</f>
        <v>7</v>
      </c>
      <c r="B340" s="49">
        <f>IF(A339=12,B339+1,B339)</f>
        <v>28</v>
      </c>
      <c r="C340" s="49">
        <f>IF(B340&lt;=$F$5,$B$4,0)</f>
        <v>0</v>
      </c>
      <c r="D340" s="49">
        <f>IF(B340&lt;=$F$5,(F339+C340)*$B$5/12,0)</f>
        <v>0</v>
      </c>
      <c r="E340" s="49">
        <f>IF(B340&lt;=$F$5,(F339+C340)*$B$6/12,0)</f>
        <v>0</v>
      </c>
      <c r="F340" s="49">
        <f>IF(B340&lt;=$F$5,F339+D340-E340+$B$4,0)</f>
        <v>0</v>
      </c>
      <c r="G340" s="49">
        <f>IF(B340&lt;=$F$5,$F$4,0)</f>
        <v>0</v>
      </c>
      <c r="H340" s="49">
        <f>IF(B340&lt;=$F$5,H339+(H339+G340)*$F$6/12+G340,0)</f>
        <v>0</v>
      </c>
      <c r="I340" s="49">
        <f>IF(A340&lt;12,0,IF(B340=$F$5,1,0))</f>
        <v>0</v>
      </c>
      <c r="K340" s="49">
        <f>IF(I340=1,F340,0)</f>
        <v>0</v>
      </c>
      <c r="L340" s="49">
        <f>IF(I340=1,H340,0)</f>
        <v>0</v>
      </c>
      <c r="N340" s="49">
        <f>IF(H340&gt;F340,1,0)</f>
        <v>0</v>
      </c>
      <c r="P340" s="49">
        <f>IF(B340&lt;=$F$5,DATE(YEAR(P339),MONTH(P339)+1,DAY(P339)),0)</f>
        <v>0</v>
      </c>
    </row>
    <row r="341" spans="1:16" ht="12.75">
      <c r="A341" s="49">
        <f>IF(A340=12,1,A340+1)</f>
        <v>8</v>
      </c>
      <c r="B341" s="49">
        <f>IF(A340=12,B340+1,B340)</f>
        <v>28</v>
      </c>
      <c r="C341" s="49">
        <f>IF(B341&lt;=$F$5,$B$4,0)</f>
        <v>0</v>
      </c>
      <c r="D341" s="49">
        <f>IF(B341&lt;=$F$5,(F340+C341)*$B$5/12,0)</f>
        <v>0</v>
      </c>
      <c r="E341" s="49">
        <f>IF(B341&lt;=$F$5,(F340+C341)*$B$6/12,0)</f>
        <v>0</v>
      </c>
      <c r="F341" s="49">
        <f>IF(B341&lt;=$F$5,F340+D341-E341+$B$4,0)</f>
        <v>0</v>
      </c>
      <c r="G341" s="49">
        <f>IF(B341&lt;=$F$5,$F$4,0)</f>
        <v>0</v>
      </c>
      <c r="H341" s="49">
        <f>IF(B341&lt;=$F$5,H340+(H340+G341)*$F$6/12+G341,0)</f>
        <v>0</v>
      </c>
      <c r="I341" s="49">
        <f>IF(A341&lt;12,0,IF(B341=$F$5,1,0))</f>
        <v>0</v>
      </c>
      <c r="K341" s="49">
        <f>IF(I341=1,F341,0)</f>
        <v>0</v>
      </c>
      <c r="L341" s="49">
        <f>IF(I341=1,H341,0)</f>
        <v>0</v>
      </c>
      <c r="N341" s="49">
        <f>IF(H341&gt;F341,1,0)</f>
        <v>0</v>
      </c>
      <c r="P341" s="49">
        <f>IF(B341&lt;=$F$5,DATE(YEAR(P340),MONTH(P340)+1,DAY(P340)),0)</f>
        <v>0</v>
      </c>
    </row>
    <row r="342" spans="1:16" ht="12.75">
      <c r="A342" s="49">
        <f>IF(A341=12,1,A341+1)</f>
        <v>9</v>
      </c>
      <c r="B342" s="49">
        <f>IF(A341=12,B341+1,B341)</f>
        <v>28</v>
      </c>
      <c r="C342" s="49">
        <f>IF(B342&lt;=$F$5,$B$4,0)</f>
        <v>0</v>
      </c>
      <c r="D342" s="49">
        <f>IF(B342&lt;=$F$5,(F341+C342)*$B$5/12,0)</f>
        <v>0</v>
      </c>
      <c r="E342" s="49">
        <f>IF(B342&lt;=$F$5,(F341+C342)*$B$6/12,0)</f>
        <v>0</v>
      </c>
      <c r="F342" s="49">
        <f>IF(B342&lt;=$F$5,F341+D342-E342+$B$4,0)</f>
        <v>0</v>
      </c>
      <c r="G342" s="49">
        <f>IF(B342&lt;=$F$5,$F$4,0)</f>
        <v>0</v>
      </c>
      <c r="H342" s="49">
        <f>IF(B342&lt;=$F$5,H341+(H341+G342)*$F$6/12+G342,0)</f>
        <v>0</v>
      </c>
      <c r="I342" s="49">
        <f>IF(A342&lt;12,0,IF(B342=$F$5,1,0))</f>
        <v>0</v>
      </c>
      <c r="K342" s="49">
        <f>IF(I342=1,F342,0)</f>
        <v>0</v>
      </c>
      <c r="L342" s="49">
        <f>IF(I342=1,H342,0)</f>
        <v>0</v>
      </c>
      <c r="N342" s="49">
        <f>IF(H342&gt;F342,1,0)</f>
        <v>0</v>
      </c>
      <c r="P342" s="49">
        <f>IF(B342&lt;=$F$5,DATE(YEAR(P341),MONTH(P341)+1,DAY(P341)),0)</f>
        <v>0</v>
      </c>
    </row>
    <row r="343" spans="1:16" ht="12.75">
      <c r="A343" s="49">
        <f>IF(A342=12,1,A342+1)</f>
        <v>10</v>
      </c>
      <c r="B343" s="49">
        <f>IF(A342=12,B342+1,B342)</f>
        <v>28</v>
      </c>
      <c r="C343" s="49">
        <f>IF(B343&lt;=$F$5,$B$4,0)</f>
        <v>0</v>
      </c>
      <c r="D343" s="49">
        <f>IF(B343&lt;=$F$5,(F342+C343)*$B$5/12,0)</f>
        <v>0</v>
      </c>
      <c r="E343" s="49">
        <f>IF(B343&lt;=$F$5,(F342+C343)*$B$6/12,0)</f>
        <v>0</v>
      </c>
      <c r="F343" s="49">
        <f>IF(B343&lt;=$F$5,F342+D343-E343+$B$4,0)</f>
        <v>0</v>
      </c>
      <c r="G343" s="49">
        <f>IF(B343&lt;=$F$5,$F$4,0)</f>
        <v>0</v>
      </c>
      <c r="H343" s="49">
        <f>IF(B343&lt;=$F$5,H342+(H342+G343)*$F$6/12+G343,0)</f>
        <v>0</v>
      </c>
      <c r="I343" s="49">
        <f>IF(A343&lt;12,0,IF(B343=$F$5,1,0))</f>
        <v>0</v>
      </c>
      <c r="K343" s="49">
        <f>IF(I343=1,F343,0)</f>
        <v>0</v>
      </c>
      <c r="L343" s="49">
        <f>IF(I343=1,H343,0)</f>
        <v>0</v>
      </c>
      <c r="N343" s="49">
        <f>IF(H343&gt;F343,1,0)</f>
        <v>0</v>
      </c>
      <c r="P343" s="49">
        <f>IF(B343&lt;=$F$5,DATE(YEAR(P342),MONTH(P342)+1,DAY(P342)),0)</f>
        <v>0</v>
      </c>
    </row>
    <row r="344" spans="1:16" ht="12.75">
      <c r="A344" s="49">
        <f>IF(A343=12,1,A343+1)</f>
        <v>11</v>
      </c>
      <c r="B344" s="49">
        <f>IF(A343=12,B343+1,B343)</f>
        <v>28</v>
      </c>
      <c r="C344" s="49">
        <f>IF(B344&lt;=$F$5,$B$4,0)</f>
        <v>0</v>
      </c>
      <c r="D344" s="49">
        <f>IF(B344&lt;=$F$5,(F343+C344)*$B$5/12,0)</f>
        <v>0</v>
      </c>
      <c r="E344" s="49">
        <f>IF(B344&lt;=$F$5,(F343+C344)*$B$6/12,0)</f>
        <v>0</v>
      </c>
      <c r="F344" s="49">
        <f>IF(B344&lt;=$F$5,F343+D344-E344+$B$4,0)</f>
        <v>0</v>
      </c>
      <c r="G344" s="49">
        <f>IF(B344&lt;=$F$5,$F$4,0)</f>
        <v>0</v>
      </c>
      <c r="H344" s="49">
        <f>IF(B344&lt;=$F$5,H343+(H343+G344)*$F$6/12+G344,0)</f>
        <v>0</v>
      </c>
      <c r="I344" s="49">
        <f>IF(A344&lt;12,0,IF(B344=$F$5,1,0))</f>
        <v>0</v>
      </c>
      <c r="K344" s="49">
        <f>IF(I344=1,F344,0)</f>
        <v>0</v>
      </c>
      <c r="L344" s="49">
        <f>IF(I344=1,H344,0)</f>
        <v>0</v>
      </c>
      <c r="N344" s="49">
        <f>IF(H344&gt;F344,1,0)</f>
        <v>0</v>
      </c>
      <c r="P344" s="49">
        <f>IF(B344&lt;=$F$5,DATE(YEAR(P343),MONTH(P343)+1,DAY(P343)),0)</f>
        <v>0</v>
      </c>
    </row>
    <row r="345" spans="1:16" ht="12.75">
      <c r="A345" s="49">
        <f>IF(A344=12,1,A344+1)</f>
        <v>12</v>
      </c>
      <c r="B345" s="49">
        <f>IF(A344=12,B344+1,B344)</f>
        <v>28</v>
      </c>
      <c r="C345" s="49">
        <f>IF(B345&lt;=$F$5,$B$4,0)</f>
        <v>0</v>
      </c>
      <c r="D345" s="49">
        <f>IF(B345&lt;=$F$5,(F344+C345)*$B$5/12,0)</f>
        <v>0</v>
      </c>
      <c r="E345" s="49">
        <f>IF(B345&lt;=$F$5,(F344+C345)*$B$6/12,0)</f>
        <v>0</v>
      </c>
      <c r="F345" s="49">
        <f>IF(B345&lt;=$F$5,F344+D345-E345+$B$4,0)</f>
        <v>0</v>
      </c>
      <c r="G345" s="49">
        <f>IF(B345&lt;=$F$5,$F$4,0)</f>
        <v>0</v>
      </c>
      <c r="H345" s="49">
        <f>IF(B345&lt;=$F$5,H344+(H344+G345)*$F$6/12+G345,0)</f>
        <v>0</v>
      </c>
      <c r="I345" s="49">
        <f>IF(A345&lt;12,0,IF(B345=$F$5,1,0))</f>
        <v>0</v>
      </c>
      <c r="K345" s="49">
        <f>IF(I345=1,F345,0)</f>
        <v>0</v>
      </c>
      <c r="L345" s="49">
        <f>IF(I345=1,H345,0)</f>
        <v>0</v>
      </c>
      <c r="N345" s="49">
        <f>IF(H345&gt;F345,1,0)</f>
        <v>0</v>
      </c>
      <c r="P345" s="49">
        <f>IF(B345&lt;=$F$5,DATE(YEAR(P344),MONTH(P344)+1,DAY(P344)),0)</f>
        <v>0</v>
      </c>
    </row>
    <row r="346" spans="1:16" ht="12.75">
      <c r="A346" s="49">
        <f>IF(A345=12,1,A345+1)</f>
        <v>1</v>
      </c>
      <c r="B346" s="49">
        <f>IF(A345=12,B345+1,B345)</f>
        <v>29</v>
      </c>
      <c r="C346" s="49">
        <f>IF(B346&lt;=$F$5,$B$4,0)</f>
        <v>0</v>
      </c>
      <c r="D346" s="49">
        <f>IF(B346&lt;=$F$5,(F345+C346)*$B$5/12,0)</f>
        <v>0</v>
      </c>
      <c r="E346" s="49">
        <f>IF(B346&lt;=$F$5,(F345+C346)*$B$6/12,0)</f>
        <v>0</v>
      </c>
      <c r="F346" s="49">
        <f>IF(B346&lt;=$F$5,F345+D346-E346+$B$4,0)</f>
        <v>0</v>
      </c>
      <c r="G346" s="49">
        <f>IF(B346&lt;=$F$5,$F$4,0)</f>
        <v>0</v>
      </c>
      <c r="H346" s="49">
        <f>IF(B346&lt;=$F$5,H345+(H345+G346)*$F$6/12+G346,0)</f>
        <v>0</v>
      </c>
      <c r="I346" s="49">
        <f>IF(A346&lt;12,0,IF(B346=$F$5,1,0))</f>
        <v>0</v>
      </c>
      <c r="K346" s="49">
        <f>IF(I346=1,F346,0)</f>
        <v>0</v>
      </c>
      <c r="L346" s="49">
        <f>IF(I346=1,H346,0)</f>
        <v>0</v>
      </c>
      <c r="N346" s="49">
        <f>IF(H346&gt;F346,1,0)</f>
        <v>0</v>
      </c>
      <c r="P346" s="49">
        <f>IF(B346&lt;=$F$5,DATE(YEAR(P345),MONTH(P345)+1,DAY(P345)),0)</f>
        <v>0</v>
      </c>
    </row>
    <row r="347" spans="1:16" ht="12.75">
      <c r="A347" s="49">
        <f>IF(A346=12,1,A346+1)</f>
        <v>2</v>
      </c>
      <c r="B347" s="49">
        <f>IF(A346=12,B346+1,B346)</f>
        <v>29</v>
      </c>
      <c r="C347" s="49">
        <f>IF(B347&lt;=$F$5,$B$4,0)</f>
        <v>0</v>
      </c>
      <c r="D347" s="49">
        <f>IF(B347&lt;=$F$5,(F346+C347)*$B$5/12,0)</f>
        <v>0</v>
      </c>
      <c r="E347" s="49">
        <f>IF(B347&lt;=$F$5,(F346+C347)*$B$6/12,0)</f>
        <v>0</v>
      </c>
      <c r="F347" s="49">
        <f>IF(B347&lt;=$F$5,F346+D347-E347+$B$4,0)</f>
        <v>0</v>
      </c>
      <c r="G347" s="49">
        <f>IF(B347&lt;=$F$5,$F$4,0)</f>
        <v>0</v>
      </c>
      <c r="H347" s="49">
        <f>IF(B347&lt;=$F$5,H346+(H346+G347)*$F$6/12+G347,0)</f>
        <v>0</v>
      </c>
      <c r="I347" s="49">
        <f>IF(A347&lt;12,0,IF(B347=$F$5,1,0))</f>
        <v>0</v>
      </c>
      <c r="K347" s="49">
        <f>IF(I347=1,F347,0)</f>
        <v>0</v>
      </c>
      <c r="L347" s="49">
        <f>IF(I347=1,H347,0)</f>
        <v>0</v>
      </c>
      <c r="N347" s="49">
        <f>IF(H347&gt;F347,1,0)</f>
        <v>0</v>
      </c>
      <c r="P347" s="49">
        <f>IF(B347&lt;=$F$5,DATE(YEAR(P346),MONTH(P346)+1,DAY(P346)),0)</f>
        <v>0</v>
      </c>
    </row>
    <row r="348" spans="1:16" ht="12.75">
      <c r="A348" s="49">
        <f>IF(A347=12,1,A347+1)</f>
        <v>3</v>
      </c>
      <c r="B348" s="49">
        <f>IF(A347=12,B347+1,B347)</f>
        <v>29</v>
      </c>
      <c r="C348" s="49">
        <f>IF(B348&lt;=$F$5,$B$4,0)</f>
        <v>0</v>
      </c>
      <c r="D348" s="49">
        <f>IF(B348&lt;=$F$5,(F347+C348)*$B$5/12,0)</f>
        <v>0</v>
      </c>
      <c r="E348" s="49">
        <f>IF(B348&lt;=$F$5,(F347+C348)*$B$6/12,0)</f>
        <v>0</v>
      </c>
      <c r="F348" s="49">
        <f>IF(B348&lt;=$F$5,F347+D348-E348+$B$4,0)</f>
        <v>0</v>
      </c>
      <c r="G348" s="49">
        <f>IF(B348&lt;=$F$5,$F$4,0)</f>
        <v>0</v>
      </c>
      <c r="H348" s="49">
        <f>IF(B348&lt;=$F$5,H347+(H347+G348)*$F$6/12+G348,0)</f>
        <v>0</v>
      </c>
      <c r="I348" s="49">
        <f>IF(A348&lt;12,0,IF(B348=$F$5,1,0))</f>
        <v>0</v>
      </c>
      <c r="K348" s="49">
        <f>IF(I348=1,F348,0)</f>
        <v>0</v>
      </c>
      <c r="L348" s="49">
        <f>IF(I348=1,H348,0)</f>
        <v>0</v>
      </c>
      <c r="N348" s="49">
        <f>IF(H348&gt;F348,1,0)</f>
        <v>0</v>
      </c>
      <c r="P348" s="49">
        <f>IF(B348&lt;=$F$5,DATE(YEAR(P347),MONTH(P347)+1,DAY(P347)),0)</f>
        <v>0</v>
      </c>
    </row>
    <row r="349" spans="1:16" ht="12.75">
      <c r="A349" s="49">
        <f>IF(A348=12,1,A348+1)</f>
        <v>4</v>
      </c>
      <c r="B349" s="49">
        <f>IF(A348=12,B348+1,B348)</f>
        <v>29</v>
      </c>
      <c r="C349" s="49">
        <f>IF(B349&lt;=$F$5,$B$4,0)</f>
        <v>0</v>
      </c>
      <c r="D349" s="49">
        <f>IF(B349&lt;=$F$5,(F348+C349)*$B$5/12,0)</f>
        <v>0</v>
      </c>
      <c r="E349" s="49">
        <f>IF(B349&lt;=$F$5,(F348+C349)*$B$6/12,0)</f>
        <v>0</v>
      </c>
      <c r="F349" s="49">
        <f>IF(B349&lt;=$F$5,F348+D349-E349+$B$4,0)</f>
        <v>0</v>
      </c>
      <c r="G349" s="49">
        <f>IF(B349&lt;=$F$5,$F$4,0)</f>
        <v>0</v>
      </c>
      <c r="H349" s="49">
        <f>IF(B349&lt;=$F$5,H348+(H348+G349)*$F$6/12+G349,0)</f>
        <v>0</v>
      </c>
      <c r="I349" s="49">
        <f>IF(A349&lt;12,0,IF(B349=$F$5,1,0))</f>
        <v>0</v>
      </c>
      <c r="K349" s="49">
        <f>IF(I349=1,F349,0)</f>
        <v>0</v>
      </c>
      <c r="L349" s="49">
        <f>IF(I349=1,H349,0)</f>
        <v>0</v>
      </c>
      <c r="N349" s="49">
        <f>IF(H349&gt;F349,1,0)</f>
        <v>0</v>
      </c>
      <c r="P349" s="49">
        <f>IF(B349&lt;=$F$5,DATE(YEAR(P348),MONTH(P348)+1,DAY(P348)),0)</f>
        <v>0</v>
      </c>
    </row>
    <row r="350" spans="1:16" ht="12.75">
      <c r="A350" s="49">
        <f>IF(A349=12,1,A349+1)</f>
        <v>5</v>
      </c>
      <c r="B350" s="49">
        <f>IF(A349=12,B349+1,B349)</f>
        <v>29</v>
      </c>
      <c r="C350" s="49">
        <f>IF(B350&lt;=$F$5,$B$4,0)</f>
        <v>0</v>
      </c>
      <c r="D350" s="49">
        <f>IF(B350&lt;=$F$5,(F349+C350)*$B$5/12,0)</f>
        <v>0</v>
      </c>
      <c r="E350" s="49">
        <f>IF(B350&lt;=$F$5,(F349+C350)*$B$6/12,0)</f>
        <v>0</v>
      </c>
      <c r="F350" s="49">
        <f>IF(B350&lt;=$F$5,F349+D350-E350+$B$4,0)</f>
        <v>0</v>
      </c>
      <c r="G350" s="49">
        <f>IF(B350&lt;=$F$5,$F$4,0)</f>
        <v>0</v>
      </c>
      <c r="H350" s="49">
        <f>IF(B350&lt;=$F$5,H349+(H349+G350)*$F$6/12+G350,0)</f>
        <v>0</v>
      </c>
      <c r="I350" s="49">
        <f>IF(A350&lt;12,0,IF(B350=$F$5,1,0))</f>
        <v>0</v>
      </c>
      <c r="K350" s="49">
        <f>IF(I350=1,F350,0)</f>
        <v>0</v>
      </c>
      <c r="L350" s="49">
        <f>IF(I350=1,H350,0)</f>
        <v>0</v>
      </c>
      <c r="N350" s="49">
        <f>IF(H350&gt;F350,1,0)</f>
        <v>0</v>
      </c>
      <c r="P350" s="49">
        <f>IF(B350&lt;=$F$5,DATE(YEAR(P349),MONTH(P349)+1,DAY(P349)),0)</f>
        <v>0</v>
      </c>
    </row>
    <row r="351" spans="1:16" ht="12.75">
      <c r="A351" s="49">
        <f>IF(A350=12,1,A350+1)</f>
        <v>6</v>
      </c>
      <c r="B351" s="49">
        <f>IF(A350=12,B350+1,B350)</f>
        <v>29</v>
      </c>
      <c r="C351" s="49">
        <f>IF(B351&lt;=$F$5,$B$4,0)</f>
        <v>0</v>
      </c>
      <c r="D351" s="49">
        <f>IF(B351&lt;=$F$5,(F350+C351)*$B$5/12,0)</f>
        <v>0</v>
      </c>
      <c r="E351" s="49">
        <f>IF(B351&lt;=$F$5,(F350+C351)*$B$6/12,0)</f>
        <v>0</v>
      </c>
      <c r="F351" s="49">
        <f>IF(B351&lt;=$F$5,F350+D351-E351+$B$4,0)</f>
        <v>0</v>
      </c>
      <c r="G351" s="49">
        <f>IF(B351&lt;=$F$5,$F$4,0)</f>
        <v>0</v>
      </c>
      <c r="H351" s="49">
        <f>IF(B351&lt;=$F$5,H350+(H350+G351)*$F$6/12+G351,0)</f>
        <v>0</v>
      </c>
      <c r="I351" s="49">
        <f>IF(A351&lt;12,0,IF(B351=$F$5,1,0))</f>
        <v>0</v>
      </c>
      <c r="K351" s="49">
        <f>IF(I351=1,F351,0)</f>
        <v>0</v>
      </c>
      <c r="L351" s="49">
        <f>IF(I351=1,H351,0)</f>
        <v>0</v>
      </c>
      <c r="N351" s="49">
        <f>IF(H351&gt;F351,1,0)</f>
        <v>0</v>
      </c>
      <c r="P351" s="49">
        <f>IF(B351&lt;=$F$5,DATE(YEAR(P350),MONTH(P350)+1,DAY(P350)),0)</f>
        <v>0</v>
      </c>
    </row>
    <row r="352" spans="1:16" ht="12.75">
      <c r="A352" s="49">
        <f>IF(A351=12,1,A351+1)</f>
        <v>7</v>
      </c>
      <c r="B352" s="49">
        <f>IF(A351=12,B351+1,B351)</f>
        <v>29</v>
      </c>
      <c r="C352" s="49">
        <f>IF(B352&lt;=$F$5,$B$4,0)</f>
        <v>0</v>
      </c>
      <c r="D352" s="49">
        <f>IF(B352&lt;=$F$5,(F351+C352)*$B$5/12,0)</f>
        <v>0</v>
      </c>
      <c r="E352" s="49">
        <f>IF(B352&lt;=$F$5,(F351+C352)*$B$6/12,0)</f>
        <v>0</v>
      </c>
      <c r="F352" s="49">
        <f>IF(B352&lt;=$F$5,F351+D352-E352+$B$4,0)</f>
        <v>0</v>
      </c>
      <c r="G352" s="49">
        <f>IF(B352&lt;=$F$5,$F$4,0)</f>
        <v>0</v>
      </c>
      <c r="H352" s="49">
        <f>IF(B352&lt;=$F$5,H351+(H351+G352)*$F$6/12+G352,0)</f>
        <v>0</v>
      </c>
      <c r="I352" s="49">
        <f>IF(A352&lt;12,0,IF(B352=$F$5,1,0))</f>
        <v>0</v>
      </c>
      <c r="K352" s="49">
        <f>IF(I352=1,F352,0)</f>
        <v>0</v>
      </c>
      <c r="L352" s="49">
        <f>IF(I352=1,H352,0)</f>
        <v>0</v>
      </c>
      <c r="N352" s="49">
        <f>IF(H352&gt;F352,1,0)</f>
        <v>0</v>
      </c>
      <c r="P352" s="49">
        <f>IF(B352&lt;=$F$5,DATE(YEAR(P351),MONTH(P351)+1,DAY(P351)),0)</f>
        <v>0</v>
      </c>
    </row>
    <row r="353" spans="1:16" ht="12.75">
      <c r="A353" s="49">
        <f>IF(A352=12,1,A352+1)</f>
        <v>8</v>
      </c>
      <c r="B353" s="49">
        <f>IF(A352=12,B352+1,B352)</f>
        <v>29</v>
      </c>
      <c r="C353" s="49">
        <f>IF(B353&lt;=$F$5,$B$4,0)</f>
        <v>0</v>
      </c>
      <c r="D353" s="49">
        <f>IF(B353&lt;=$F$5,(F352+C353)*$B$5/12,0)</f>
        <v>0</v>
      </c>
      <c r="E353" s="49">
        <f>IF(B353&lt;=$F$5,(F352+C353)*$B$6/12,0)</f>
        <v>0</v>
      </c>
      <c r="F353" s="49">
        <f>IF(B353&lt;=$F$5,F352+D353-E353+$B$4,0)</f>
        <v>0</v>
      </c>
      <c r="G353" s="49">
        <f>IF(B353&lt;=$F$5,$F$4,0)</f>
        <v>0</v>
      </c>
      <c r="H353" s="49">
        <f>IF(B353&lt;=$F$5,H352+(H352+G353)*$F$6/12+G353,0)</f>
        <v>0</v>
      </c>
      <c r="I353" s="49">
        <f>IF(A353&lt;12,0,IF(B353=$F$5,1,0))</f>
        <v>0</v>
      </c>
      <c r="K353" s="49">
        <f>IF(I353=1,F353,0)</f>
        <v>0</v>
      </c>
      <c r="L353" s="49">
        <f>IF(I353=1,H353,0)</f>
        <v>0</v>
      </c>
      <c r="N353" s="49">
        <f>IF(H353&gt;F353,1,0)</f>
        <v>0</v>
      </c>
      <c r="P353" s="49">
        <f>IF(B353&lt;=$F$5,DATE(YEAR(P352),MONTH(P352)+1,DAY(P352)),0)</f>
        <v>0</v>
      </c>
    </row>
    <row r="354" spans="1:16" ht="12.75">
      <c r="A354" s="49">
        <f>IF(A353=12,1,A353+1)</f>
        <v>9</v>
      </c>
      <c r="B354" s="49">
        <f>IF(A353=12,B353+1,B353)</f>
        <v>29</v>
      </c>
      <c r="C354" s="49">
        <f>IF(B354&lt;=$F$5,$B$4,0)</f>
        <v>0</v>
      </c>
      <c r="D354" s="49">
        <f>IF(B354&lt;=$F$5,(F353+C354)*$B$5/12,0)</f>
        <v>0</v>
      </c>
      <c r="E354" s="49">
        <f>IF(B354&lt;=$F$5,(F353+C354)*$B$6/12,0)</f>
        <v>0</v>
      </c>
      <c r="F354" s="49">
        <f>IF(B354&lt;=$F$5,F353+D354-E354+$B$4,0)</f>
        <v>0</v>
      </c>
      <c r="G354" s="49">
        <f>IF(B354&lt;=$F$5,$F$4,0)</f>
        <v>0</v>
      </c>
      <c r="H354" s="49">
        <f>IF(B354&lt;=$F$5,H353+(H353+G354)*$F$6/12+G354,0)</f>
        <v>0</v>
      </c>
      <c r="I354" s="49">
        <f>IF(A354&lt;12,0,IF(B354=$F$5,1,0))</f>
        <v>0</v>
      </c>
      <c r="K354" s="49">
        <f>IF(I354=1,F354,0)</f>
        <v>0</v>
      </c>
      <c r="L354" s="49">
        <f>IF(I354=1,H354,0)</f>
        <v>0</v>
      </c>
      <c r="N354" s="49">
        <f>IF(H354&gt;F354,1,0)</f>
        <v>0</v>
      </c>
      <c r="P354" s="49">
        <f>IF(B354&lt;=$F$5,DATE(YEAR(P353),MONTH(P353)+1,DAY(P353)),0)</f>
        <v>0</v>
      </c>
    </row>
    <row r="355" spans="1:16" ht="12.75">
      <c r="A355" s="49">
        <f>IF(A354=12,1,A354+1)</f>
        <v>10</v>
      </c>
      <c r="B355" s="49">
        <f>IF(A354=12,B354+1,B354)</f>
        <v>29</v>
      </c>
      <c r="C355" s="49">
        <f>IF(B355&lt;=$F$5,$B$4,0)</f>
        <v>0</v>
      </c>
      <c r="D355" s="49">
        <f>IF(B355&lt;=$F$5,(F354+C355)*$B$5/12,0)</f>
        <v>0</v>
      </c>
      <c r="E355" s="49">
        <f>IF(B355&lt;=$F$5,(F354+C355)*$B$6/12,0)</f>
        <v>0</v>
      </c>
      <c r="F355" s="49">
        <f>IF(B355&lt;=$F$5,F354+D355-E355+$B$4,0)</f>
        <v>0</v>
      </c>
      <c r="G355" s="49">
        <f>IF(B355&lt;=$F$5,$F$4,0)</f>
        <v>0</v>
      </c>
      <c r="H355" s="49">
        <f>IF(B355&lt;=$F$5,H354+(H354+G355)*$F$6/12+G355,0)</f>
        <v>0</v>
      </c>
      <c r="I355" s="49">
        <f>IF(A355&lt;12,0,IF(B355=$F$5,1,0))</f>
        <v>0</v>
      </c>
      <c r="K355" s="49">
        <f>IF(I355=1,F355,0)</f>
        <v>0</v>
      </c>
      <c r="L355" s="49">
        <f>IF(I355=1,H355,0)</f>
        <v>0</v>
      </c>
      <c r="N355" s="49">
        <f>IF(H355&gt;F355,1,0)</f>
        <v>0</v>
      </c>
      <c r="P355" s="49">
        <f>IF(B355&lt;=$F$5,DATE(YEAR(P354),MONTH(P354)+1,DAY(P354)),0)</f>
        <v>0</v>
      </c>
    </row>
    <row r="356" spans="1:16" ht="12.75">
      <c r="A356" s="49">
        <f>IF(A355=12,1,A355+1)</f>
        <v>11</v>
      </c>
      <c r="B356" s="49">
        <f>IF(A355=12,B355+1,B355)</f>
        <v>29</v>
      </c>
      <c r="C356" s="49">
        <f>IF(B356&lt;=$F$5,$B$4,0)</f>
        <v>0</v>
      </c>
      <c r="D356" s="49">
        <f>IF(B356&lt;=$F$5,(F355+C356)*$B$5/12,0)</f>
        <v>0</v>
      </c>
      <c r="E356" s="49">
        <f>IF(B356&lt;=$F$5,(F355+C356)*$B$6/12,0)</f>
        <v>0</v>
      </c>
      <c r="F356" s="49">
        <f>IF(B356&lt;=$F$5,F355+D356-E356+$B$4,0)</f>
        <v>0</v>
      </c>
      <c r="G356" s="49">
        <f>IF(B356&lt;=$F$5,$F$4,0)</f>
        <v>0</v>
      </c>
      <c r="H356" s="49">
        <f>IF(B356&lt;=$F$5,H355+(H355+G356)*$F$6/12+G356,0)</f>
        <v>0</v>
      </c>
      <c r="I356" s="49">
        <f>IF(A356&lt;12,0,IF(B356=$F$5,1,0))</f>
        <v>0</v>
      </c>
      <c r="K356" s="49">
        <f>IF(I356=1,F356,0)</f>
        <v>0</v>
      </c>
      <c r="L356" s="49">
        <f>IF(I356=1,H356,0)</f>
        <v>0</v>
      </c>
      <c r="N356" s="49">
        <f>IF(H356&gt;F356,1,0)</f>
        <v>0</v>
      </c>
      <c r="P356" s="49">
        <f>IF(B356&lt;=$F$5,DATE(YEAR(P355),MONTH(P355)+1,DAY(P355)),0)</f>
        <v>0</v>
      </c>
    </row>
    <row r="357" spans="1:16" ht="12.75">
      <c r="A357" s="49">
        <f>IF(A356=12,1,A356+1)</f>
        <v>12</v>
      </c>
      <c r="B357" s="49">
        <f>IF(A356=12,B356+1,B356)</f>
        <v>29</v>
      </c>
      <c r="C357" s="49">
        <f>IF(B357&lt;=$F$5,$B$4,0)</f>
        <v>0</v>
      </c>
      <c r="D357" s="49">
        <f>IF(B357&lt;=$F$5,(F356+C357)*$B$5/12,0)</f>
        <v>0</v>
      </c>
      <c r="E357" s="49">
        <f>IF(B357&lt;=$F$5,(F356+C357)*$B$6/12,0)</f>
        <v>0</v>
      </c>
      <c r="F357" s="49">
        <f>IF(B357&lt;=$F$5,F356+D357-E357+$B$4,0)</f>
        <v>0</v>
      </c>
      <c r="G357" s="49">
        <f>IF(B357&lt;=$F$5,$F$4,0)</f>
        <v>0</v>
      </c>
      <c r="H357" s="49">
        <f>IF(B357&lt;=$F$5,H356+(H356+G357)*$F$6/12+G357,0)</f>
        <v>0</v>
      </c>
      <c r="I357" s="49">
        <f>IF(A357&lt;12,0,IF(B357=$F$5,1,0))</f>
        <v>0</v>
      </c>
      <c r="K357" s="49">
        <f>IF(I357=1,F357,0)</f>
        <v>0</v>
      </c>
      <c r="L357" s="49">
        <f>IF(I357=1,H357,0)</f>
        <v>0</v>
      </c>
      <c r="N357" s="49">
        <f>IF(H357&gt;F357,1,0)</f>
        <v>0</v>
      </c>
      <c r="P357" s="49">
        <f>IF(B357&lt;=$F$5,DATE(YEAR(P356),MONTH(P356)+1,DAY(P356)),0)</f>
        <v>0</v>
      </c>
    </row>
    <row r="358" spans="1:16" ht="12.75">
      <c r="A358" s="49">
        <f>IF(A357=12,1,A357+1)</f>
        <v>1</v>
      </c>
      <c r="B358" s="49">
        <f>IF(A357=12,B357+1,B357)</f>
        <v>30</v>
      </c>
      <c r="C358" s="49">
        <f>IF(B358&lt;=$F$5,$B$4,0)</f>
        <v>0</v>
      </c>
      <c r="D358" s="49">
        <f>IF(B358&lt;=$F$5,(F357+C358)*$B$5/12,0)</f>
        <v>0</v>
      </c>
      <c r="E358" s="49">
        <f>IF(B358&lt;=$F$5,(F357+C358)*$B$6/12,0)</f>
        <v>0</v>
      </c>
      <c r="F358" s="49">
        <f>IF(B358&lt;=$F$5,F357+D358-E358+$B$4,0)</f>
        <v>0</v>
      </c>
      <c r="G358" s="49">
        <f>IF(B358&lt;=$F$5,$F$4,0)</f>
        <v>0</v>
      </c>
      <c r="H358" s="49">
        <f>IF(B358&lt;=$F$5,H357+(H357+G358)*$F$6/12+G358,0)</f>
        <v>0</v>
      </c>
      <c r="I358" s="49">
        <f>IF(A358&lt;12,0,IF(B358=$F$5,1,0))</f>
        <v>0</v>
      </c>
      <c r="K358" s="49">
        <f>IF(I358=1,F358,0)</f>
        <v>0</v>
      </c>
      <c r="L358" s="49">
        <f>IF(I358=1,H358,0)</f>
        <v>0</v>
      </c>
      <c r="N358" s="49">
        <f>IF(H358&gt;F358,1,0)</f>
        <v>0</v>
      </c>
      <c r="P358" s="49">
        <f>IF(B358&lt;=$F$5,DATE(YEAR(P357),MONTH(P357)+1,DAY(P357)),0)</f>
        <v>0</v>
      </c>
    </row>
    <row r="359" spans="1:16" ht="12.75">
      <c r="A359" s="49">
        <f>IF(A358=12,1,A358+1)</f>
        <v>2</v>
      </c>
      <c r="B359" s="49">
        <f>IF(A358=12,B358+1,B358)</f>
        <v>30</v>
      </c>
      <c r="C359" s="49">
        <f>IF(B359&lt;=$F$5,$B$4,0)</f>
        <v>0</v>
      </c>
      <c r="D359" s="49">
        <f>IF(B359&lt;=$F$5,(F358+C359)*$B$5/12,0)</f>
        <v>0</v>
      </c>
      <c r="E359" s="49">
        <f>IF(B359&lt;=$F$5,(F358+C359)*$B$6/12,0)</f>
        <v>0</v>
      </c>
      <c r="F359" s="49">
        <f>IF(B359&lt;=$F$5,F358+D359-E359+$B$4,0)</f>
        <v>0</v>
      </c>
      <c r="G359" s="49">
        <f>IF(B359&lt;=$F$5,$F$4,0)</f>
        <v>0</v>
      </c>
      <c r="H359" s="49">
        <f>IF(B359&lt;=$F$5,H358+(H358+G359)*$F$6/12+G359,0)</f>
        <v>0</v>
      </c>
      <c r="I359" s="49">
        <f>IF(A359&lt;12,0,IF(B359=$F$5,1,0))</f>
        <v>0</v>
      </c>
      <c r="K359" s="49">
        <f>IF(I359=1,F359,0)</f>
        <v>0</v>
      </c>
      <c r="L359" s="49">
        <f>IF(I359=1,H359,0)</f>
        <v>0</v>
      </c>
      <c r="N359" s="49">
        <f>IF(H359&gt;F359,1,0)</f>
        <v>0</v>
      </c>
      <c r="P359" s="49">
        <f>IF(B359&lt;=$F$5,DATE(YEAR(P358),MONTH(P358)+1,DAY(P358)),0)</f>
        <v>0</v>
      </c>
    </row>
    <row r="360" spans="1:16" ht="12.75">
      <c r="A360" s="49">
        <f>IF(A359=12,1,A359+1)</f>
        <v>3</v>
      </c>
      <c r="B360" s="49">
        <f>IF(A359=12,B359+1,B359)</f>
        <v>30</v>
      </c>
      <c r="C360" s="49">
        <f>IF(B360&lt;=$F$5,$B$4,0)</f>
        <v>0</v>
      </c>
      <c r="D360" s="49">
        <f>IF(B360&lt;=$F$5,(F359+C360)*$B$5/12,0)</f>
        <v>0</v>
      </c>
      <c r="E360" s="49">
        <f>IF(B360&lt;=$F$5,(F359+C360)*$B$6/12,0)</f>
        <v>0</v>
      </c>
      <c r="F360" s="49">
        <f>IF(B360&lt;=$F$5,F359+D360-E360+$B$4,0)</f>
        <v>0</v>
      </c>
      <c r="G360" s="49">
        <f>IF(B360&lt;=$F$5,$F$4,0)</f>
        <v>0</v>
      </c>
      <c r="H360" s="49">
        <f>IF(B360&lt;=$F$5,H359+(H359+G360)*$F$6/12+G360,0)</f>
        <v>0</v>
      </c>
      <c r="I360" s="49">
        <f>IF(A360&lt;12,0,IF(B360=$F$5,1,0))</f>
        <v>0</v>
      </c>
      <c r="K360" s="49">
        <f>IF(I360=1,F360,0)</f>
        <v>0</v>
      </c>
      <c r="L360" s="49">
        <f>IF(I360=1,H360,0)</f>
        <v>0</v>
      </c>
      <c r="N360" s="49">
        <f>IF(H360&gt;F360,1,0)</f>
        <v>0</v>
      </c>
      <c r="P360" s="49">
        <f>IF(B360&lt;=$F$5,DATE(YEAR(P359),MONTH(P359)+1,DAY(P359)),0)</f>
        <v>0</v>
      </c>
    </row>
    <row r="361" spans="1:16" ht="12.75">
      <c r="A361" s="49">
        <f>IF(A360=12,1,A360+1)</f>
        <v>4</v>
      </c>
      <c r="B361" s="49">
        <f>IF(A360=12,B360+1,B360)</f>
        <v>30</v>
      </c>
      <c r="C361" s="49">
        <f>IF(B361&lt;=$F$5,$B$4,0)</f>
        <v>0</v>
      </c>
      <c r="D361" s="49">
        <f>IF(B361&lt;=$F$5,(F360+C361)*$B$5/12,0)</f>
        <v>0</v>
      </c>
      <c r="E361" s="49">
        <f>IF(B361&lt;=$F$5,(F360+C361)*$B$6/12,0)</f>
        <v>0</v>
      </c>
      <c r="F361" s="49">
        <f>IF(B361&lt;=$F$5,F360+D361-E361+$B$4,0)</f>
        <v>0</v>
      </c>
      <c r="G361" s="49">
        <f>IF(B361&lt;=$F$5,$F$4,0)</f>
        <v>0</v>
      </c>
      <c r="H361" s="49">
        <f>IF(B361&lt;=$F$5,H360+(H360+G361)*$F$6/12+G361,0)</f>
        <v>0</v>
      </c>
      <c r="I361" s="49">
        <f>IF(A361&lt;12,0,IF(B361=$F$5,1,0))</f>
        <v>0</v>
      </c>
      <c r="K361" s="49">
        <f>IF(I361=1,F361,0)</f>
        <v>0</v>
      </c>
      <c r="L361" s="49">
        <f>IF(I361=1,H361,0)</f>
        <v>0</v>
      </c>
      <c r="N361" s="49">
        <f>IF(H361&gt;F361,1,0)</f>
        <v>0</v>
      </c>
      <c r="P361" s="49">
        <f>IF(B361&lt;=$F$5,DATE(YEAR(P360),MONTH(P360)+1,DAY(P360)),0)</f>
        <v>0</v>
      </c>
    </row>
    <row r="362" spans="1:16" ht="12.75">
      <c r="A362" s="49">
        <f>IF(A361=12,1,A361+1)</f>
        <v>5</v>
      </c>
      <c r="B362" s="49">
        <f>IF(A361=12,B361+1,B361)</f>
        <v>30</v>
      </c>
      <c r="C362" s="49">
        <f>IF(B362&lt;=$F$5,$B$4,0)</f>
        <v>0</v>
      </c>
      <c r="D362" s="49">
        <f>IF(B362&lt;=$F$5,(F361+C362)*$B$5/12,0)</f>
        <v>0</v>
      </c>
      <c r="E362" s="49">
        <f>IF(B362&lt;=$F$5,(F361+C362)*$B$6/12,0)</f>
        <v>0</v>
      </c>
      <c r="F362" s="49">
        <f>IF(B362&lt;=$F$5,F361+D362-E362+$B$4,0)</f>
        <v>0</v>
      </c>
      <c r="G362" s="49">
        <f>IF(B362&lt;=$F$5,$F$4,0)</f>
        <v>0</v>
      </c>
      <c r="H362" s="49">
        <f>IF(B362&lt;=$F$5,H361+(H361+G362)*$F$6/12+G362,0)</f>
        <v>0</v>
      </c>
      <c r="I362" s="49">
        <f>IF(A362&lt;12,0,IF(B362=$F$5,1,0))</f>
        <v>0</v>
      </c>
      <c r="K362" s="49">
        <f>IF(I362=1,F362,0)</f>
        <v>0</v>
      </c>
      <c r="L362" s="49">
        <f>IF(I362=1,H362,0)</f>
        <v>0</v>
      </c>
      <c r="N362" s="49">
        <f>IF(H362&gt;F362,1,0)</f>
        <v>0</v>
      </c>
      <c r="P362" s="49">
        <f>IF(B362&lt;=$F$5,DATE(YEAR(P361),MONTH(P361)+1,DAY(P361)),0)</f>
        <v>0</v>
      </c>
    </row>
    <row r="363" spans="1:16" ht="12.75">
      <c r="A363" s="49">
        <f>IF(A362=12,1,A362+1)</f>
        <v>6</v>
      </c>
      <c r="B363" s="49">
        <f>IF(A362=12,B362+1,B362)</f>
        <v>30</v>
      </c>
      <c r="C363" s="49">
        <f>IF(B363&lt;=$F$5,$B$4,0)</f>
        <v>0</v>
      </c>
      <c r="D363" s="49">
        <f>IF(B363&lt;=$F$5,(F362+C363)*$B$5/12,0)</f>
        <v>0</v>
      </c>
      <c r="E363" s="49">
        <f>IF(B363&lt;=$F$5,(F362+C363)*$B$6/12,0)</f>
        <v>0</v>
      </c>
      <c r="F363" s="49">
        <f>IF(B363&lt;=$F$5,F362+D363-E363+$B$4,0)</f>
        <v>0</v>
      </c>
      <c r="G363" s="49">
        <f>IF(B363&lt;=$F$5,$F$4,0)</f>
        <v>0</v>
      </c>
      <c r="H363" s="49">
        <f>IF(B363&lt;=$F$5,H362+(H362+G363)*$F$6/12+G363,0)</f>
        <v>0</v>
      </c>
      <c r="I363" s="49">
        <f>IF(A363&lt;12,0,IF(B363=$F$5,1,0))</f>
        <v>0</v>
      </c>
      <c r="K363" s="49">
        <f>IF(I363=1,F363,0)</f>
        <v>0</v>
      </c>
      <c r="L363" s="49">
        <f>IF(I363=1,H363,0)</f>
        <v>0</v>
      </c>
      <c r="N363" s="49">
        <f>IF(H363&gt;F363,1,0)</f>
        <v>0</v>
      </c>
      <c r="P363" s="49">
        <f>IF(B363&lt;=$F$5,DATE(YEAR(P362),MONTH(P362)+1,DAY(P362)),0)</f>
        <v>0</v>
      </c>
    </row>
    <row r="364" spans="1:16" ht="12.75">
      <c r="A364" s="49">
        <f>IF(A363=12,1,A363+1)</f>
        <v>7</v>
      </c>
      <c r="B364" s="49">
        <f>IF(A363=12,B363+1,B363)</f>
        <v>30</v>
      </c>
      <c r="C364" s="49">
        <f>IF(B364&lt;=$F$5,$B$4,0)</f>
        <v>0</v>
      </c>
      <c r="D364" s="49">
        <f>IF(B364&lt;=$F$5,(F363+C364)*$B$5/12,0)</f>
        <v>0</v>
      </c>
      <c r="E364" s="49">
        <f>IF(B364&lt;=$F$5,(F363+C364)*$B$6/12,0)</f>
        <v>0</v>
      </c>
      <c r="F364" s="49">
        <f>IF(B364&lt;=$F$5,F363+D364-E364+$B$4,0)</f>
        <v>0</v>
      </c>
      <c r="G364" s="49">
        <f>IF(B364&lt;=$F$5,$F$4,0)</f>
        <v>0</v>
      </c>
      <c r="H364" s="49">
        <f>IF(B364&lt;=$F$5,H363+(H363+G364)*$F$6/12+G364,0)</f>
        <v>0</v>
      </c>
      <c r="I364" s="49">
        <f>IF(A364&lt;12,0,IF(B364=$F$5,1,0))</f>
        <v>0</v>
      </c>
      <c r="K364" s="49">
        <f>IF(I364=1,F364,0)</f>
        <v>0</v>
      </c>
      <c r="L364" s="49">
        <f>IF(I364=1,H364,0)</f>
        <v>0</v>
      </c>
      <c r="N364" s="49">
        <f>IF(H364&gt;F364,1,0)</f>
        <v>0</v>
      </c>
      <c r="P364" s="49">
        <f>IF(B364&lt;=$F$5,DATE(YEAR(P363),MONTH(P363)+1,DAY(P363)),0)</f>
        <v>0</v>
      </c>
    </row>
    <row r="365" spans="1:16" ht="12.75">
      <c r="A365" s="49">
        <f>IF(A364=12,1,A364+1)</f>
        <v>8</v>
      </c>
      <c r="B365" s="49">
        <f>IF(A364=12,B364+1,B364)</f>
        <v>30</v>
      </c>
      <c r="C365" s="49">
        <f>IF(B365&lt;=$F$5,$B$4,0)</f>
        <v>0</v>
      </c>
      <c r="D365" s="49">
        <f>IF(B365&lt;=$F$5,(F364+C365)*$B$5/12,0)</f>
        <v>0</v>
      </c>
      <c r="E365" s="49">
        <f>IF(B365&lt;=$F$5,(F364+C365)*$B$6/12,0)</f>
        <v>0</v>
      </c>
      <c r="F365" s="49">
        <f>IF(B365&lt;=$F$5,F364+D365-E365+$B$4,0)</f>
        <v>0</v>
      </c>
      <c r="G365" s="49">
        <f>IF(B365&lt;=$F$5,$F$4,0)</f>
        <v>0</v>
      </c>
      <c r="H365" s="49">
        <f>IF(B365&lt;=$F$5,H364+(H364+G365)*$F$6/12+G365,0)</f>
        <v>0</v>
      </c>
      <c r="I365" s="49">
        <f>IF(A365&lt;12,0,IF(B365=$F$5,1,0))</f>
        <v>0</v>
      </c>
      <c r="K365" s="49">
        <f>IF(I365=1,F365,0)</f>
        <v>0</v>
      </c>
      <c r="L365" s="49">
        <f>IF(I365=1,H365,0)</f>
        <v>0</v>
      </c>
      <c r="N365" s="49">
        <f>IF(H365&gt;F365,1,0)</f>
        <v>0</v>
      </c>
      <c r="P365" s="49">
        <f>IF(B365&lt;=$F$5,DATE(YEAR(P364),MONTH(P364)+1,DAY(P364)),0)</f>
        <v>0</v>
      </c>
    </row>
    <row r="366" spans="1:16" ht="12.75">
      <c r="A366" s="49">
        <f>IF(A365=12,1,A365+1)</f>
        <v>9</v>
      </c>
      <c r="B366" s="49">
        <f>IF(A365=12,B365+1,B365)</f>
        <v>30</v>
      </c>
      <c r="C366" s="49">
        <f>IF(B366&lt;=$F$5,$B$4,0)</f>
        <v>0</v>
      </c>
      <c r="D366" s="49">
        <f>IF(B366&lt;=$F$5,(F365+C366)*$B$5/12,0)</f>
        <v>0</v>
      </c>
      <c r="E366" s="49">
        <f>IF(B366&lt;=$F$5,(F365+C366)*$B$6/12,0)</f>
        <v>0</v>
      </c>
      <c r="F366" s="49">
        <f>IF(B366&lt;=$F$5,F365+D366-E366+$B$4,0)</f>
        <v>0</v>
      </c>
      <c r="G366" s="49">
        <f>IF(B366&lt;=$F$5,$F$4,0)</f>
        <v>0</v>
      </c>
      <c r="H366" s="49">
        <f>IF(B366&lt;=$F$5,H365+(H365+G366)*$F$6/12+G366,0)</f>
        <v>0</v>
      </c>
      <c r="I366" s="49">
        <f>IF(A366&lt;12,0,IF(B366=$F$5,1,0))</f>
        <v>0</v>
      </c>
      <c r="K366" s="49">
        <f>IF(I366=1,F366,0)</f>
        <v>0</v>
      </c>
      <c r="L366" s="49">
        <f>IF(I366=1,H366,0)</f>
        <v>0</v>
      </c>
      <c r="N366" s="49">
        <f>IF(H366&gt;F366,1,0)</f>
        <v>0</v>
      </c>
      <c r="P366" s="49">
        <f>IF(B366&lt;=$F$5,DATE(YEAR(P365),MONTH(P365)+1,DAY(P365)),0)</f>
        <v>0</v>
      </c>
    </row>
    <row r="367" spans="1:16" ht="12.75">
      <c r="A367" s="49">
        <f>IF(A366=12,1,A366+1)</f>
        <v>10</v>
      </c>
      <c r="B367" s="49">
        <f>IF(A366=12,B366+1,B366)</f>
        <v>30</v>
      </c>
      <c r="C367" s="49">
        <f>IF(B367&lt;=$F$5,$B$4,0)</f>
        <v>0</v>
      </c>
      <c r="D367" s="49">
        <f>IF(B367&lt;=$F$5,(F366+C367)*$B$5/12,0)</f>
        <v>0</v>
      </c>
      <c r="E367" s="49">
        <f>IF(B367&lt;=$F$5,(F366+C367)*$B$6/12,0)</f>
        <v>0</v>
      </c>
      <c r="F367" s="49">
        <f>IF(B367&lt;=$F$5,F366+D367-E367+$B$4,0)</f>
        <v>0</v>
      </c>
      <c r="G367" s="49">
        <f>IF(B367&lt;=$F$5,$F$4,0)</f>
        <v>0</v>
      </c>
      <c r="H367" s="49">
        <f>IF(B367&lt;=$F$5,H366+(H366+G367)*$F$6/12+G367,0)</f>
        <v>0</v>
      </c>
      <c r="I367" s="49">
        <f>IF(A367&lt;12,0,IF(B367=$F$5,1,0))</f>
        <v>0</v>
      </c>
      <c r="K367" s="49">
        <f>IF(I367=1,F367,0)</f>
        <v>0</v>
      </c>
      <c r="L367" s="49">
        <f>IF(I367=1,H367,0)</f>
        <v>0</v>
      </c>
      <c r="N367" s="49">
        <f>IF(H367&gt;F367,1,0)</f>
        <v>0</v>
      </c>
      <c r="P367" s="49">
        <f>IF(B367&lt;=$F$5,DATE(YEAR(P366),MONTH(P366)+1,DAY(P366)),0)</f>
        <v>0</v>
      </c>
    </row>
    <row r="368" spans="1:16" ht="12.75">
      <c r="A368" s="49">
        <f>IF(A367=12,1,A367+1)</f>
        <v>11</v>
      </c>
      <c r="B368" s="49">
        <f>IF(A367=12,B367+1,B367)</f>
        <v>30</v>
      </c>
      <c r="C368" s="49">
        <f>IF(B368&lt;=$F$5,$B$4,0)</f>
        <v>0</v>
      </c>
      <c r="D368" s="49">
        <f>IF(B368&lt;=$F$5,(F367+C368)*$B$5/12,0)</f>
        <v>0</v>
      </c>
      <c r="E368" s="49">
        <f>IF(B368&lt;=$F$5,(F367+C368)*$B$6/12,0)</f>
        <v>0</v>
      </c>
      <c r="F368" s="49">
        <f>IF(B368&lt;=$F$5,F367+D368-E368+$B$4,0)</f>
        <v>0</v>
      </c>
      <c r="G368" s="49">
        <f>IF(B368&lt;=$F$5,$F$4,0)</f>
        <v>0</v>
      </c>
      <c r="H368" s="49">
        <f>IF(B368&lt;=$F$5,H367+(H367+G368)*$F$6/12+G368,0)</f>
        <v>0</v>
      </c>
      <c r="I368" s="49">
        <f>IF(A368&lt;12,0,IF(B368=$F$5,1,0))</f>
        <v>0</v>
      </c>
      <c r="K368" s="49">
        <f>IF(I368=1,F368,0)</f>
        <v>0</v>
      </c>
      <c r="L368" s="49">
        <f>IF(I368=1,H368,0)</f>
        <v>0</v>
      </c>
      <c r="N368" s="49">
        <f>IF(H368&gt;F368,1,0)</f>
        <v>0</v>
      </c>
      <c r="P368" s="49">
        <f>IF(B368&lt;=$F$5,DATE(YEAR(P367),MONTH(P367)+1,DAY(P367)),0)</f>
        <v>0</v>
      </c>
    </row>
    <row r="369" spans="1:16" ht="12.75">
      <c r="A369" s="49">
        <f>IF(A368=12,1,A368+1)</f>
        <v>12</v>
      </c>
      <c r="B369" s="49">
        <f>IF(A368=12,B368+1,B368)</f>
        <v>30</v>
      </c>
      <c r="C369" s="49">
        <f>IF(B369&lt;=$F$5,$B$4,0)</f>
        <v>0</v>
      </c>
      <c r="D369" s="49">
        <f>IF(B369&lt;=$F$5,(F368+C369)*$B$5/12,0)</f>
        <v>0</v>
      </c>
      <c r="E369" s="49">
        <f>IF(B369&lt;=$F$5,(F368+C369)*$B$6/12,0)</f>
        <v>0</v>
      </c>
      <c r="F369" s="49">
        <f>IF(B369&lt;=$F$5,F368+D369-E369+$B$4,0)</f>
        <v>0</v>
      </c>
      <c r="G369" s="49">
        <f>IF(B369&lt;=$F$5,$F$4,0)</f>
        <v>0</v>
      </c>
      <c r="H369" s="49">
        <f>IF(B369&lt;=$F$5,H368+(H368+G369)*$F$6/12+G369,0)</f>
        <v>0</v>
      </c>
      <c r="I369" s="49">
        <f>IF(A369&lt;12,0,IF(B369=$F$5,1,0))</f>
        <v>0</v>
      </c>
      <c r="K369" s="49">
        <f>IF(I369=1,F369,0)</f>
        <v>0</v>
      </c>
      <c r="L369" s="49">
        <f>IF(I369=1,H369,0)</f>
        <v>0</v>
      </c>
      <c r="N369" s="49">
        <f>IF(H369&gt;F369,1,0)</f>
        <v>0</v>
      </c>
      <c r="P369" s="49">
        <f>IF(B369&lt;=$F$5,DATE(YEAR(P368),MONTH(P368)+1,DAY(P368)),0)</f>
        <v>0</v>
      </c>
    </row>
    <row r="370" spans="1:16" ht="12.75">
      <c r="A370" s="49">
        <f>IF(A369=12,1,A369+1)</f>
        <v>1</v>
      </c>
      <c r="B370" s="49">
        <f>IF(A369=12,B369+1,B369)</f>
        <v>31</v>
      </c>
      <c r="C370" s="49">
        <f>IF(B370&lt;=$F$5,$B$4,0)</f>
        <v>0</v>
      </c>
      <c r="D370" s="49">
        <f>IF(B370&lt;=$F$5,(F369+C370)*$B$5/12,0)</f>
        <v>0</v>
      </c>
      <c r="E370" s="49">
        <f>IF(B370&lt;=$F$5,(F369+C370)*$B$6/12,0)</f>
        <v>0</v>
      </c>
      <c r="F370" s="49">
        <f>IF(B370&lt;=$F$5,F369+D370-E370+$B$4,0)</f>
        <v>0</v>
      </c>
      <c r="G370" s="49">
        <f>IF(B370&lt;=$F$5,$F$4,0)</f>
        <v>0</v>
      </c>
      <c r="H370" s="49">
        <f>IF(B370&lt;=$F$5,H369+(H369+G370)*$F$6/12+G370,0)</f>
        <v>0</v>
      </c>
      <c r="I370" s="49">
        <f>IF(A370&lt;12,0,IF(B370=$F$5,1,0))</f>
        <v>0</v>
      </c>
      <c r="K370" s="49">
        <f>IF(I370=1,F370,0)</f>
        <v>0</v>
      </c>
      <c r="L370" s="49">
        <f>IF(I370=1,H370,0)</f>
        <v>0</v>
      </c>
      <c r="N370" s="49">
        <f>IF(H370&gt;F370,1,0)</f>
        <v>0</v>
      </c>
      <c r="P370" s="49">
        <f>IF(B370&lt;=$F$5,DATE(YEAR(P369),MONTH(P369)+1,DAY(P369)),0)</f>
        <v>0</v>
      </c>
    </row>
    <row r="371" spans="1:16" ht="12.75">
      <c r="A371" s="49">
        <f>IF(A370=12,1,A370+1)</f>
        <v>2</v>
      </c>
      <c r="B371" s="49">
        <f>IF(A370=12,B370+1,B370)</f>
        <v>31</v>
      </c>
      <c r="C371" s="49">
        <f>IF(B371&lt;=$F$5,$B$4,0)</f>
        <v>0</v>
      </c>
      <c r="D371" s="49">
        <f>IF(B371&lt;=$F$5,(F370+C371)*$B$5/12,0)</f>
        <v>0</v>
      </c>
      <c r="E371" s="49">
        <f>IF(B371&lt;=$F$5,(F370+C371)*$B$6/12,0)</f>
        <v>0</v>
      </c>
      <c r="F371" s="49">
        <f>IF(B371&lt;=$F$5,F370+D371-E371+$B$4,0)</f>
        <v>0</v>
      </c>
      <c r="G371" s="49">
        <f>IF(B371&lt;=$F$5,$F$4,0)</f>
        <v>0</v>
      </c>
      <c r="H371" s="49">
        <f>IF(B371&lt;=$F$5,H370+(H370+G371)*$F$6/12+G371,0)</f>
        <v>0</v>
      </c>
      <c r="I371" s="49">
        <f>IF(A371&lt;12,0,IF(B371=$F$5,1,0))</f>
        <v>0</v>
      </c>
      <c r="K371" s="49">
        <f>IF(I371=1,F371,0)</f>
        <v>0</v>
      </c>
      <c r="L371" s="49">
        <f>IF(I371=1,H371,0)</f>
        <v>0</v>
      </c>
      <c r="N371" s="49">
        <f>IF(H371&gt;F371,1,0)</f>
        <v>0</v>
      </c>
      <c r="P371" s="49">
        <f>IF(B371&lt;=$F$5,DATE(YEAR(P370),MONTH(P370)+1,DAY(P370)),0)</f>
        <v>0</v>
      </c>
    </row>
    <row r="372" spans="1:16" ht="12.75">
      <c r="A372" s="49">
        <f>IF(A371=12,1,A371+1)</f>
        <v>3</v>
      </c>
      <c r="B372" s="49">
        <f>IF(A371=12,B371+1,B371)</f>
        <v>31</v>
      </c>
      <c r="C372" s="49">
        <f>IF(B372&lt;=$F$5,$B$4,0)</f>
        <v>0</v>
      </c>
      <c r="D372" s="49">
        <f>IF(B372&lt;=$F$5,(F371+C372)*$B$5/12,0)</f>
        <v>0</v>
      </c>
      <c r="E372" s="49">
        <f>IF(B372&lt;=$F$5,(F371+C372)*$B$6/12,0)</f>
        <v>0</v>
      </c>
      <c r="F372" s="49">
        <f>IF(B372&lt;=$F$5,F371+D372-E372+$B$4,0)</f>
        <v>0</v>
      </c>
      <c r="G372" s="49">
        <f>IF(B372&lt;=$F$5,$F$4,0)</f>
        <v>0</v>
      </c>
      <c r="H372" s="49">
        <f>IF(B372&lt;=$F$5,H371+(H371+G372)*$F$6/12+G372,0)</f>
        <v>0</v>
      </c>
      <c r="I372" s="49">
        <f>IF(A372&lt;12,0,IF(B372=$F$5,1,0))</f>
        <v>0</v>
      </c>
      <c r="K372" s="49">
        <f>IF(I372=1,F372,0)</f>
        <v>0</v>
      </c>
      <c r="L372" s="49">
        <f>IF(I372=1,H372,0)</f>
        <v>0</v>
      </c>
      <c r="N372" s="49">
        <f>IF(H372&gt;F372,1,0)</f>
        <v>0</v>
      </c>
      <c r="P372" s="49">
        <f>IF(B372&lt;=$F$5,DATE(YEAR(P371),MONTH(P371)+1,DAY(P371)),0)</f>
        <v>0</v>
      </c>
    </row>
    <row r="373" spans="1:16" ht="12.75">
      <c r="A373" s="49">
        <f>IF(A372=12,1,A372+1)</f>
        <v>4</v>
      </c>
      <c r="B373" s="49">
        <f>IF(A372=12,B372+1,B372)</f>
        <v>31</v>
      </c>
      <c r="C373" s="49">
        <f>IF(B373&lt;=$F$5,$B$4,0)</f>
        <v>0</v>
      </c>
      <c r="D373" s="49">
        <f>IF(B373&lt;=$F$5,(F372+C373)*$B$5/12,0)</f>
        <v>0</v>
      </c>
      <c r="E373" s="49">
        <f>IF(B373&lt;=$F$5,(F372+C373)*$B$6/12,0)</f>
        <v>0</v>
      </c>
      <c r="F373" s="49">
        <f>IF(B373&lt;=$F$5,F372+D373-E373+$B$4,0)</f>
        <v>0</v>
      </c>
      <c r="G373" s="49">
        <f>IF(B373&lt;=$F$5,$F$4,0)</f>
        <v>0</v>
      </c>
      <c r="H373" s="49">
        <f>IF(B373&lt;=$F$5,H372+(H372+G373)*$F$6/12+G373,0)</f>
        <v>0</v>
      </c>
      <c r="I373" s="49">
        <f>IF(A373&lt;12,0,IF(B373=$F$5,1,0))</f>
        <v>0</v>
      </c>
      <c r="K373" s="49">
        <f>IF(I373=1,F373,0)</f>
        <v>0</v>
      </c>
      <c r="L373" s="49">
        <f>IF(I373=1,H373,0)</f>
        <v>0</v>
      </c>
      <c r="N373" s="49">
        <f>IF(H373&gt;F373,1,0)</f>
        <v>0</v>
      </c>
      <c r="P373" s="49">
        <f>IF(B373&lt;=$F$5,DATE(YEAR(P372),MONTH(P372)+1,DAY(P372)),0)</f>
        <v>0</v>
      </c>
    </row>
    <row r="374" spans="1:16" ht="12.75">
      <c r="A374" s="49">
        <f>IF(A373=12,1,A373+1)</f>
        <v>5</v>
      </c>
      <c r="B374" s="49">
        <f>IF(A373=12,B373+1,B373)</f>
        <v>31</v>
      </c>
      <c r="C374" s="49">
        <f>IF(B374&lt;=$F$5,$B$4,0)</f>
        <v>0</v>
      </c>
      <c r="D374" s="49">
        <f>IF(B374&lt;=$F$5,(F373+C374)*$B$5/12,0)</f>
        <v>0</v>
      </c>
      <c r="E374" s="49">
        <f>IF(B374&lt;=$F$5,(F373+C374)*$B$6/12,0)</f>
        <v>0</v>
      </c>
      <c r="F374" s="49">
        <f>IF(B374&lt;=$F$5,F373+D374-E374+$B$4,0)</f>
        <v>0</v>
      </c>
      <c r="G374" s="49">
        <f>IF(B374&lt;=$F$5,$F$4,0)</f>
        <v>0</v>
      </c>
      <c r="H374" s="49">
        <f>IF(B374&lt;=$F$5,H373+(H373+G374)*$F$6/12+G374,0)</f>
        <v>0</v>
      </c>
      <c r="I374" s="49">
        <f>IF(A374&lt;12,0,IF(B374=$F$5,1,0))</f>
        <v>0</v>
      </c>
      <c r="K374" s="49">
        <f>IF(I374=1,F374,0)</f>
        <v>0</v>
      </c>
      <c r="L374" s="49">
        <f>IF(I374=1,H374,0)</f>
        <v>0</v>
      </c>
      <c r="N374" s="49">
        <f>IF(H374&gt;F374,1,0)</f>
        <v>0</v>
      </c>
      <c r="P374" s="49">
        <f>IF(B374&lt;=$F$5,DATE(YEAR(P373),MONTH(P373)+1,DAY(P373)),0)</f>
        <v>0</v>
      </c>
    </row>
    <row r="375" spans="1:16" ht="12.75">
      <c r="A375" s="49">
        <f>IF(A374=12,1,A374+1)</f>
        <v>6</v>
      </c>
      <c r="B375" s="49">
        <f>IF(A374=12,B374+1,B374)</f>
        <v>31</v>
      </c>
      <c r="C375" s="49">
        <f>IF(B375&lt;=$F$5,$B$4,0)</f>
        <v>0</v>
      </c>
      <c r="D375" s="49">
        <f>IF(B375&lt;=$F$5,(F374+C375)*$B$5/12,0)</f>
        <v>0</v>
      </c>
      <c r="E375" s="49">
        <f>IF(B375&lt;=$F$5,(F374+C375)*$B$6/12,0)</f>
        <v>0</v>
      </c>
      <c r="F375" s="49">
        <f>IF(B375&lt;=$F$5,F374+D375-E375+$B$4,0)</f>
        <v>0</v>
      </c>
      <c r="G375" s="49">
        <f>IF(B375&lt;=$F$5,$F$4,0)</f>
        <v>0</v>
      </c>
      <c r="H375" s="49">
        <f>IF(B375&lt;=$F$5,H374+(H374+G375)*$F$6/12+G375,0)</f>
        <v>0</v>
      </c>
      <c r="I375" s="49">
        <f>IF(A375&lt;12,0,IF(B375=$F$5,1,0))</f>
        <v>0</v>
      </c>
      <c r="K375" s="49">
        <f>IF(I375=1,F375,0)</f>
        <v>0</v>
      </c>
      <c r="L375" s="49">
        <f>IF(I375=1,H375,0)</f>
        <v>0</v>
      </c>
      <c r="N375" s="49">
        <f>IF(H375&gt;F375,1,0)</f>
        <v>0</v>
      </c>
      <c r="P375" s="49">
        <f>IF(B375&lt;=$F$5,DATE(YEAR(P374),MONTH(P374)+1,DAY(P374)),0)</f>
        <v>0</v>
      </c>
    </row>
    <row r="376" spans="1:16" ht="12.75">
      <c r="A376" s="49">
        <f>IF(A375=12,1,A375+1)</f>
        <v>7</v>
      </c>
      <c r="B376" s="49">
        <f>IF(A375=12,B375+1,B375)</f>
        <v>31</v>
      </c>
      <c r="C376" s="49">
        <f>IF(B376&lt;=$F$5,$B$4,0)</f>
        <v>0</v>
      </c>
      <c r="D376" s="49">
        <f>IF(B376&lt;=$F$5,(F375+C376)*$B$5/12,0)</f>
        <v>0</v>
      </c>
      <c r="E376" s="49">
        <f>IF(B376&lt;=$F$5,(F375+C376)*$B$6/12,0)</f>
        <v>0</v>
      </c>
      <c r="F376" s="49">
        <f>IF(B376&lt;=$F$5,F375+D376-E376+$B$4,0)</f>
        <v>0</v>
      </c>
      <c r="G376" s="49">
        <f>IF(B376&lt;=$F$5,$F$4,0)</f>
        <v>0</v>
      </c>
      <c r="H376" s="49">
        <f>IF(B376&lt;=$F$5,H375+(H375+G376)*$F$6/12+G376,0)</f>
        <v>0</v>
      </c>
      <c r="I376" s="49">
        <f>IF(A376&lt;12,0,IF(B376=$F$5,1,0))</f>
        <v>0</v>
      </c>
      <c r="K376" s="49">
        <f>IF(I376=1,F376,0)</f>
        <v>0</v>
      </c>
      <c r="L376" s="49">
        <f>IF(I376=1,H376,0)</f>
        <v>0</v>
      </c>
      <c r="N376" s="49">
        <f>IF(H376&gt;F376,1,0)</f>
        <v>0</v>
      </c>
      <c r="P376" s="49">
        <f>IF(B376&lt;=$F$5,DATE(YEAR(P375),MONTH(P375)+1,DAY(P375)),0)</f>
        <v>0</v>
      </c>
    </row>
    <row r="377" spans="1:16" ht="12.75">
      <c r="A377" s="49">
        <f>IF(A376=12,1,A376+1)</f>
        <v>8</v>
      </c>
      <c r="B377" s="49">
        <f>IF(A376=12,B376+1,B376)</f>
        <v>31</v>
      </c>
      <c r="C377" s="49">
        <f>IF(B377&lt;=$F$5,$B$4,0)</f>
        <v>0</v>
      </c>
      <c r="D377" s="49">
        <f>IF(B377&lt;=$F$5,(F376+C377)*$B$5/12,0)</f>
        <v>0</v>
      </c>
      <c r="E377" s="49">
        <f>IF(B377&lt;=$F$5,(F376+C377)*$B$6/12,0)</f>
        <v>0</v>
      </c>
      <c r="F377" s="49">
        <f>IF(B377&lt;=$F$5,F376+D377-E377+$B$4,0)</f>
        <v>0</v>
      </c>
      <c r="G377" s="49">
        <f>IF(B377&lt;=$F$5,$F$4,0)</f>
        <v>0</v>
      </c>
      <c r="H377" s="49">
        <f>IF(B377&lt;=$F$5,H376+(H376+G377)*$F$6/12+G377,0)</f>
        <v>0</v>
      </c>
      <c r="I377" s="49">
        <f>IF(A377&lt;12,0,IF(B377=$F$5,1,0))</f>
        <v>0</v>
      </c>
      <c r="K377" s="49">
        <f>IF(I377=1,F377,0)</f>
        <v>0</v>
      </c>
      <c r="L377" s="49">
        <f>IF(I377=1,H377,0)</f>
        <v>0</v>
      </c>
      <c r="N377" s="49">
        <f>IF(H377&gt;F377,1,0)</f>
        <v>0</v>
      </c>
      <c r="P377" s="49">
        <f>IF(B377&lt;=$F$5,DATE(YEAR(P376),MONTH(P376)+1,DAY(P376)),0)</f>
        <v>0</v>
      </c>
    </row>
    <row r="378" spans="1:16" ht="12.75">
      <c r="A378" s="49">
        <f>IF(A377=12,1,A377+1)</f>
        <v>9</v>
      </c>
      <c r="B378" s="49">
        <f>IF(A377=12,B377+1,B377)</f>
        <v>31</v>
      </c>
      <c r="C378" s="49">
        <f>IF(B378&lt;=$F$5,$B$4,0)</f>
        <v>0</v>
      </c>
      <c r="D378" s="49">
        <f>IF(B378&lt;=$F$5,(F377+C378)*$B$5/12,0)</f>
        <v>0</v>
      </c>
      <c r="E378" s="49">
        <f>IF(B378&lt;=$F$5,(F377+C378)*$B$6/12,0)</f>
        <v>0</v>
      </c>
      <c r="F378" s="49">
        <f>IF(B378&lt;=$F$5,F377+D378-E378+$B$4,0)</f>
        <v>0</v>
      </c>
      <c r="G378" s="49">
        <f>IF(B378&lt;=$F$5,$F$4,0)</f>
        <v>0</v>
      </c>
      <c r="H378" s="49">
        <f>IF(B378&lt;=$F$5,H377+(H377+G378)*$F$6/12+G378,0)</f>
        <v>0</v>
      </c>
      <c r="I378" s="49">
        <f>IF(A378&lt;12,0,IF(B378=$F$5,1,0))</f>
        <v>0</v>
      </c>
      <c r="K378" s="49">
        <f>IF(I378=1,F378,0)</f>
        <v>0</v>
      </c>
      <c r="L378" s="49">
        <f>IF(I378=1,H378,0)</f>
        <v>0</v>
      </c>
      <c r="N378" s="49">
        <f>IF(H378&gt;F378,1,0)</f>
        <v>0</v>
      </c>
      <c r="P378" s="49">
        <f>IF(B378&lt;=$F$5,DATE(YEAR(P377),MONTH(P377)+1,DAY(P377)),0)</f>
        <v>0</v>
      </c>
    </row>
    <row r="379" spans="1:16" ht="12.75">
      <c r="A379" s="49">
        <f>IF(A378=12,1,A378+1)</f>
        <v>10</v>
      </c>
      <c r="B379" s="49">
        <f>IF(A378=12,B378+1,B378)</f>
        <v>31</v>
      </c>
      <c r="C379" s="49">
        <f>IF(B379&lt;=$F$5,$B$4,0)</f>
        <v>0</v>
      </c>
      <c r="D379" s="49">
        <f>IF(B379&lt;=$F$5,(F378+C379)*$B$5/12,0)</f>
        <v>0</v>
      </c>
      <c r="E379" s="49">
        <f>IF(B379&lt;=$F$5,(F378+C379)*$B$6/12,0)</f>
        <v>0</v>
      </c>
      <c r="F379" s="49">
        <f>IF(B379&lt;=$F$5,F378+D379-E379+$B$4,0)</f>
        <v>0</v>
      </c>
      <c r="G379" s="49">
        <f>IF(B379&lt;=$F$5,$F$4,0)</f>
        <v>0</v>
      </c>
      <c r="H379" s="49">
        <f>IF(B379&lt;=$F$5,H378+(H378+G379)*$F$6/12+G379,0)</f>
        <v>0</v>
      </c>
      <c r="I379" s="49">
        <f>IF(A379&lt;12,0,IF(B379=$F$5,1,0))</f>
        <v>0</v>
      </c>
      <c r="K379" s="49">
        <f>IF(I379=1,F379,0)</f>
        <v>0</v>
      </c>
      <c r="L379" s="49">
        <f>IF(I379=1,H379,0)</f>
        <v>0</v>
      </c>
      <c r="N379" s="49">
        <f>IF(H379&gt;F379,1,0)</f>
        <v>0</v>
      </c>
      <c r="P379" s="49">
        <f>IF(B379&lt;=$F$5,DATE(YEAR(P378),MONTH(P378)+1,DAY(P378)),0)</f>
        <v>0</v>
      </c>
    </row>
    <row r="380" spans="1:16" ht="12.75">
      <c r="A380" s="49">
        <f>IF(A379=12,1,A379+1)</f>
        <v>11</v>
      </c>
      <c r="B380" s="49">
        <f>IF(A379=12,B379+1,B379)</f>
        <v>31</v>
      </c>
      <c r="C380" s="49">
        <f>IF(B380&lt;=$F$5,$B$4,0)</f>
        <v>0</v>
      </c>
      <c r="D380" s="49">
        <f>IF(B380&lt;=$F$5,(F379+C380)*$B$5/12,0)</f>
        <v>0</v>
      </c>
      <c r="E380" s="49">
        <f>IF(B380&lt;=$F$5,(F379+C380)*$B$6/12,0)</f>
        <v>0</v>
      </c>
      <c r="F380" s="49">
        <f>IF(B380&lt;=$F$5,F379+D380-E380+$B$4,0)</f>
        <v>0</v>
      </c>
      <c r="G380" s="49">
        <f>IF(B380&lt;=$F$5,$F$4,0)</f>
        <v>0</v>
      </c>
      <c r="H380" s="49">
        <f>IF(B380&lt;=$F$5,H379+(H379+G380)*$F$6/12+G380,0)</f>
        <v>0</v>
      </c>
      <c r="I380" s="49">
        <f>IF(A380&lt;12,0,IF(B380=$F$5,1,0))</f>
        <v>0</v>
      </c>
      <c r="K380" s="49">
        <f>IF(I380=1,F380,0)</f>
        <v>0</v>
      </c>
      <c r="L380" s="49">
        <f>IF(I380=1,H380,0)</f>
        <v>0</v>
      </c>
      <c r="N380" s="49">
        <f>IF(H380&gt;F380,1,0)</f>
        <v>0</v>
      </c>
      <c r="P380" s="49">
        <f>IF(B380&lt;=$F$5,DATE(YEAR(P379),MONTH(P379)+1,DAY(P379)),0)</f>
        <v>0</v>
      </c>
    </row>
    <row r="381" spans="1:16" ht="12.75">
      <c r="A381" s="49">
        <f>IF(A380=12,1,A380+1)</f>
        <v>12</v>
      </c>
      <c r="B381" s="49">
        <f>IF(A380=12,B380+1,B380)</f>
        <v>31</v>
      </c>
      <c r="C381" s="49">
        <f>IF(B381&lt;=$F$5,$B$4,0)</f>
        <v>0</v>
      </c>
      <c r="D381" s="49">
        <f>IF(B381&lt;=$F$5,(F380+C381)*$B$5/12,0)</f>
        <v>0</v>
      </c>
      <c r="E381" s="49">
        <f>IF(B381&lt;=$F$5,(F380+C381)*$B$6/12,0)</f>
        <v>0</v>
      </c>
      <c r="F381" s="49">
        <f>IF(B381&lt;=$F$5,F380+D381-E381+$B$4,0)</f>
        <v>0</v>
      </c>
      <c r="G381" s="49">
        <f>IF(B381&lt;=$F$5,$F$4,0)</f>
        <v>0</v>
      </c>
      <c r="H381" s="49">
        <f>IF(B381&lt;=$F$5,H380+(H380+G381)*$F$6/12+G381,0)</f>
        <v>0</v>
      </c>
      <c r="I381" s="49">
        <f>IF(A381&lt;12,0,IF(B381=$F$5,1,0))</f>
        <v>0</v>
      </c>
      <c r="K381" s="49">
        <f>IF(I381=1,F381,0)</f>
        <v>0</v>
      </c>
      <c r="L381" s="49">
        <f>IF(I381=1,H381,0)</f>
        <v>0</v>
      </c>
      <c r="N381" s="49">
        <f>IF(H381&gt;F381,1,0)</f>
        <v>0</v>
      </c>
      <c r="P381" s="49">
        <f>IF(B381&lt;=$F$5,DATE(YEAR(P380),MONTH(P380)+1,DAY(P380)),0)</f>
        <v>0</v>
      </c>
    </row>
    <row r="382" spans="1:16" ht="12.75">
      <c r="A382" s="49">
        <f>IF(A381=12,1,A381+1)</f>
        <v>1</v>
      </c>
      <c r="B382" s="49">
        <f>IF(A381=12,B381+1,B381)</f>
        <v>32</v>
      </c>
      <c r="C382" s="49">
        <f>IF(B382&lt;=$F$5,$B$4,0)</f>
        <v>0</v>
      </c>
      <c r="D382" s="49">
        <f>IF(B382&lt;=$F$5,(F381+C382)*$B$5/12,0)</f>
        <v>0</v>
      </c>
      <c r="E382" s="49">
        <f>IF(B382&lt;=$F$5,(F381+C382)*$B$6/12,0)</f>
        <v>0</v>
      </c>
      <c r="F382" s="49">
        <f>IF(B382&lt;=$F$5,F381+D382-E382+$B$4,0)</f>
        <v>0</v>
      </c>
      <c r="G382" s="49">
        <f>IF(B382&lt;=$F$5,$F$4,0)</f>
        <v>0</v>
      </c>
      <c r="H382" s="49">
        <f>IF(B382&lt;=$F$5,H381+(H381+G382)*$F$6/12+G382,0)</f>
        <v>0</v>
      </c>
      <c r="I382" s="49">
        <f>IF(A382&lt;12,0,IF(B382=$F$5,1,0))</f>
        <v>0</v>
      </c>
      <c r="K382" s="49">
        <f>IF(I382=1,F382,0)</f>
        <v>0</v>
      </c>
      <c r="L382" s="49">
        <f>IF(I382=1,H382,0)</f>
        <v>0</v>
      </c>
      <c r="N382" s="49">
        <f>IF(H382&gt;F382,1,0)</f>
        <v>0</v>
      </c>
      <c r="P382" s="49">
        <f>IF(B382&lt;=$F$5,DATE(YEAR(P381),MONTH(P381)+1,DAY(P381)),0)</f>
        <v>0</v>
      </c>
    </row>
    <row r="383" spans="1:16" ht="12.75">
      <c r="A383" s="49">
        <f>IF(A382=12,1,A382+1)</f>
        <v>2</v>
      </c>
      <c r="B383" s="49">
        <f>IF(A382=12,B382+1,B382)</f>
        <v>32</v>
      </c>
      <c r="C383" s="49">
        <f>IF(B383&lt;=$F$5,$B$4,0)</f>
        <v>0</v>
      </c>
      <c r="D383" s="49">
        <f>IF(B383&lt;=$F$5,(F382+C383)*$B$5/12,0)</f>
        <v>0</v>
      </c>
      <c r="E383" s="49">
        <f>IF(B383&lt;=$F$5,(F382+C383)*$B$6/12,0)</f>
        <v>0</v>
      </c>
      <c r="F383" s="49">
        <f>IF(B383&lt;=$F$5,F382+D383-E383+$B$4,0)</f>
        <v>0</v>
      </c>
      <c r="G383" s="49">
        <f>IF(B383&lt;=$F$5,$F$4,0)</f>
        <v>0</v>
      </c>
      <c r="H383" s="49">
        <f>IF(B383&lt;=$F$5,H382+(H382+G383)*$F$6/12+G383,0)</f>
        <v>0</v>
      </c>
      <c r="I383" s="49">
        <f>IF(A383&lt;12,0,IF(B383=$F$5,1,0))</f>
        <v>0</v>
      </c>
      <c r="K383" s="49">
        <f>IF(I383=1,F383,0)</f>
        <v>0</v>
      </c>
      <c r="L383" s="49">
        <f>IF(I383=1,H383,0)</f>
        <v>0</v>
      </c>
      <c r="N383" s="49">
        <f>IF(H383&gt;F383,1,0)</f>
        <v>0</v>
      </c>
      <c r="P383" s="49">
        <f>IF(B383&lt;=$F$5,DATE(YEAR(P382),MONTH(P382)+1,DAY(P382)),0)</f>
        <v>0</v>
      </c>
    </row>
    <row r="384" spans="1:16" ht="12.75">
      <c r="A384" s="49">
        <f>IF(A383=12,1,A383+1)</f>
        <v>3</v>
      </c>
      <c r="B384" s="49">
        <f>IF(A383=12,B383+1,B383)</f>
        <v>32</v>
      </c>
      <c r="C384" s="49">
        <f>IF(B384&lt;=$F$5,$B$4,0)</f>
        <v>0</v>
      </c>
      <c r="D384" s="49">
        <f>IF(B384&lt;=$F$5,(F383+C384)*$B$5/12,0)</f>
        <v>0</v>
      </c>
      <c r="E384" s="49">
        <f>IF(B384&lt;=$F$5,(F383+C384)*$B$6/12,0)</f>
        <v>0</v>
      </c>
      <c r="F384" s="49">
        <f>IF(B384&lt;=$F$5,F383+D384-E384+$B$4,0)</f>
        <v>0</v>
      </c>
      <c r="G384" s="49">
        <f>IF(B384&lt;=$F$5,$F$4,0)</f>
        <v>0</v>
      </c>
      <c r="H384" s="49">
        <f>IF(B384&lt;=$F$5,H383+(H383+G384)*$F$6/12+G384,0)</f>
        <v>0</v>
      </c>
      <c r="I384" s="49">
        <f>IF(A384&lt;12,0,IF(B384=$F$5,1,0))</f>
        <v>0</v>
      </c>
      <c r="K384" s="49">
        <f>IF(I384=1,F384,0)</f>
        <v>0</v>
      </c>
      <c r="L384" s="49">
        <f>IF(I384=1,H384,0)</f>
        <v>0</v>
      </c>
      <c r="N384" s="49">
        <f>IF(H384&gt;F384,1,0)</f>
        <v>0</v>
      </c>
      <c r="P384" s="49">
        <f>IF(B384&lt;=$F$5,DATE(YEAR(P383),MONTH(P383)+1,DAY(P383)),0)</f>
        <v>0</v>
      </c>
    </row>
    <row r="385" spans="1:16" ht="12.75">
      <c r="A385" s="49">
        <f>IF(A384=12,1,A384+1)</f>
        <v>4</v>
      </c>
      <c r="B385" s="49">
        <f>IF(A384=12,B384+1,B384)</f>
        <v>32</v>
      </c>
      <c r="C385" s="49">
        <f>IF(B385&lt;=$F$5,$B$4,0)</f>
        <v>0</v>
      </c>
      <c r="D385" s="49">
        <f>IF(B385&lt;=$F$5,(F384+C385)*$B$5/12,0)</f>
        <v>0</v>
      </c>
      <c r="E385" s="49">
        <f>IF(B385&lt;=$F$5,(F384+C385)*$B$6/12,0)</f>
        <v>0</v>
      </c>
      <c r="F385" s="49">
        <f>IF(B385&lt;=$F$5,F384+D385-E385+$B$4,0)</f>
        <v>0</v>
      </c>
      <c r="G385" s="49">
        <f>IF(B385&lt;=$F$5,$F$4,0)</f>
        <v>0</v>
      </c>
      <c r="H385" s="49">
        <f>IF(B385&lt;=$F$5,H384+(H384+G385)*$F$6/12+G385,0)</f>
        <v>0</v>
      </c>
      <c r="I385" s="49">
        <f>IF(A385&lt;12,0,IF(B385=$F$5,1,0))</f>
        <v>0</v>
      </c>
      <c r="K385" s="49">
        <f>IF(I385=1,F385,0)</f>
        <v>0</v>
      </c>
      <c r="L385" s="49">
        <f>IF(I385=1,H385,0)</f>
        <v>0</v>
      </c>
      <c r="N385" s="49">
        <f>IF(H385&gt;F385,1,0)</f>
        <v>0</v>
      </c>
      <c r="P385" s="49">
        <f>IF(B385&lt;=$F$5,DATE(YEAR(P384),MONTH(P384)+1,DAY(P384)),0)</f>
        <v>0</v>
      </c>
    </row>
    <row r="386" spans="1:16" ht="12.75">
      <c r="A386" s="49">
        <f>IF(A385=12,1,A385+1)</f>
        <v>5</v>
      </c>
      <c r="B386" s="49">
        <f>IF(A385=12,B385+1,B385)</f>
        <v>32</v>
      </c>
      <c r="C386" s="49">
        <f>IF(B386&lt;=$F$5,$B$4,0)</f>
        <v>0</v>
      </c>
      <c r="D386" s="49">
        <f>IF(B386&lt;=$F$5,(F385+C386)*$B$5/12,0)</f>
        <v>0</v>
      </c>
      <c r="E386" s="49">
        <f>IF(B386&lt;=$F$5,(F385+C386)*$B$6/12,0)</f>
        <v>0</v>
      </c>
      <c r="F386" s="49">
        <f>IF(B386&lt;=$F$5,F385+D386-E386+$B$4,0)</f>
        <v>0</v>
      </c>
      <c r="G386" s="49">
        <f>IF(B386&lt;=$F$5,$F$4,0)</f>
        <v>0</v>
      </c>
      <c r="H386" s="49">
        <f>IF(B386&lt;=$F$5,H385+(H385+G386)*$F$6/12+G386,0)</f>
        <v>0</v>
      </c>
      <c r="I386" s="49">
        <f>IF(A386&lt;12,0,IF(B386=$F$5,1,0))</f>
        <v>0</v>
      </c>
      <c r="K386" s="49">
        <f>IF(I386=1,F386,0)</f>
        <v>0</v>
      </c>
      <c r="L386" s="49">
        <f>IF(I386=1,H386,0)</f>
        <v>0</v>
      </c>
      <c r="N386" s="49">
        <f>IF(H386&gt;F386,1,0)</f>
        <v>0</v>
      </c>
      <c r="P386" s="49">
        <f>IF(B386&lt;=$F$5,DATE(YEAR(P385),MONTH(P385)+1,DAY(P385)),0)</f>
        <v>0</v>
      </c>
    </row>
    <row r="387" spans="1:16" ht="12.75">
      <c r="A387" s="49">
        <f>IF(A386=12,1,A386+1)</f>
        <v>6</v>
      </c>
      <c r="B387" s="49">
        <f>IF(A386=12,B386+1,B386)</f>
        <v>32</v>
      </c>
      <c r="C387" s="49">
        <f>IF(B387&lt;=$F$5,$B$4,0)</f>
        <v>0</v>
      </c>
      <c r="D387" s="49">
        <f>IF(B387&lt;=$F$5,(F386+C387)*$B$5/12,0)</f>
        <v>0</v>
      </c>
      <c r="E387" s="49">
        <f>IF(B387&lt;=$F$5,(F386+C387)*$B$6/12,0)</f>
        <v>0</v>
      </c>
      <c r="F387" s="49">
        <f>IF(B387&lt;=$F$5,F386+D387-E387+$B$4,0)</f>
        <v>0</v>
      </c>
      <c r="G387" s="49">
        <f>IF(B387&lt;=$F$5,$F$4,0)</f>
        <v>0</v>
      </c>
      <c r="H387" s="49">
        <f>IF(B387&lt;=$F$5,H386+(H386+G387)*$F$6/12+G387,0)</f>
        <v>0</v>
      </c>
      <c r="I387" s="49">
        <f>IF(A387&lt;12,0,IF(B387=$F$5,1,0))</f>
        <v>0</v>
      </c>
      <c r="K387" s="49">
        <f>IF(I387=1,F387,0)</f>
        <v>0</v>
      </c>
      <c r="L387" s="49">
        <f>IF(I387=1,H387,0)</f>
        <v>0</v>
      </c>
      <c r="N387" s="49">
        <f>IF(H387&gt;F387,1,0)</f>
        <v>0</v>
      </c>
      <c r="P387" s="49">
        <f>IF(B387&lt;=$F$5,DATE(YEAR(P386),MONTH(P386)+1,DAY(P386)),0)</f>
        <v>0</v>
      </c>
    </row>
    <row r="388" spans="1:16" ht="12.75">
      <c r="A388" s="49">
        <f>IF(A387=12,1,A387+1)</f>
        <v>7</v>
      </c>
      <c r="B388" s="49">
        <f>IF(A387=12,B387+1,B387)</f>
        <v>32</v>
      </c>
      <c r="C388" s="49">
        <f>IF(B388&lt;=$F$5,$B$4,0)</f>
        <v>0</v>
      </c>
      <c r="D388" s="49">
        <f>IF(B388&lt;=$F$5,(F387+C388)*$B$5/12,0)</f>
        <v>0</v>
      </c>
      <c r="E388" s="49">
        <f>IF(B388&lt;=$F$5,(F387+C388)*$B$6/12,0)</f>
        <v>0</v>
      </c>
      <c r="F388" s="49">
        <f>IF(B388&lt;=$F$5,F387+D388-E388+$B$4,0)</f>
        <v>0</v>
      </c>
      <c r="G388" s="49">
        <f>IF(B388&lt;=$F$5,$F$4,0)</f>
        <v>0</v>
      </c>
      <c r="H388" s="49">
        <f>IF(B388&lt;=$F$5,H387+(H387+G388)*$F$6/12+G388,0)</f>
        <v>0</v>
      </c>
      <c r="I388" s="49">
        <f>IF(A388&lt;12,0,IF(B388=$F$5,1,0))</f>
        <v>0</v>
      </c>
      <c r="K388" s="49">
        <f>IF(I388=1,F388,0)</f>
        <v>0</v>
      </c>
      <c r="L388" s="49">
        <f>IF(I388=1,H388,0)</f>
        <v>0</v>
      </c>
      <c r="N388" s="49">
        <f>IF(H388&gt;F388,1,0)</f>
        <v>0</v>
      </c>
      <c r="P388" s="49">
        <f>IF(B388&lt;=$F$5,DATE(YEAR(P387),MONTH(P387)+1,DAY(P387)),0)</f>
        <v>0</v>
      </c>
    </row>
    <row r="389" spans="1:16" ht="12.75">
      <c r="A389" s="49">
        <f>IF(A388=12,1,A388+1)</f>
        <v>8</v>
      </c>
      <c r="B389" s="49">
        <f>IF(A388=12,B388+1,B388)</f>
        <v>32</v>
      </c>
      <c r="C389" s="49">
        <f>IF(B389&lt;=$F$5,$B$4,0)</f>
        <v>0</v>
      </c>
      <c r="D389" s="49">
        <f>IF(B389&lt;=$F$5,(F388+C389)*$B$5/12,0)</f>
        <v>0</v>
      </c>
      <c r="E389" s="49">
        <f>IF(B389&lt;=$F$5,(F388+C389)*$B$6/12,0)</f>
        <v>0</v>
      </c>
      <c r="F389" s="49">
        <f>IF(B389&lt;=$F$5,F388+D389-E389+$B$4,0)</f>
        <v>0</v>
      </c>
      <c r="G389" s="49">
        <f>IF(B389&lt;=$F$5,$F$4,0)</f>
        <v>0</v>
      </c>
      <c r="H389" s="49">
        <f>IF(B389&lt;=$F$5,H388+(H388+G389)*$F$6/12+G389,0)</f>
        <v>0</v>
      </c>
      <c r="I389" s="49">
        <f>IF(A389&lt;12,0,IF(B389=$F$5,1,0))</f>
        <v>0</v>
      </c>
      <c r="K389" s="49">
        <f>IF(I389=1,F389,0)</f>
        <v>0</v>
      </c>
      <c r="L389" s="49">
        <f>IF(I389=1,H389,0)</f>
        <v>0</v>
      </c>
      <c r="N389" s="49">
        <f>IF(H389&gt;F389,1,0)</f>
        <v>0</v>
      </c>
      <c r="P389" s="49">
        <f>IF(B389&lt;=$F$5,DATE(YEAR(P388),MONTH(P388)+1,DAY(P388)),0)</f>
        <v>0</v>
      </c>
    </row>
    <row r="390" spans="1:16" ht="12.75">
      <c r="A390" s="49">
        <f>IF(A389=12,1,A389+1)</f>
        <v>9</v>
      </c>
      <c r="B390" s="49">
        <f>IF(A389=12,B389+1,B389)</f>
        <v>32</v>
      </c>
      <c r="C390" s="49">
        <f>IF(B390&lt;=$F$5,$B$4,0)</f>
        <v>0</v>
      </c>
      <c r="D390" s="49">
        <f>IF(B390&lt;=$F$5,(F389+C390)*$B$5/12,0)</f>
        <v>0</v>
      </c>
      <c r="E390" s="49">
        <f>IF(B390&lt;=$F$5,(F389+C390)*$B$6/12,0)</f>
        <v>0</v>
      </c>
      <c r="F390" s="49">
        <f>IF(B390&lt;=$F$5,F389+D390-E390+$B$4,0)</f>
        <v>0</v>
      </c>
      <c r="G390" s="49">
        <f>IF(B390&lt;=$F$5,$F$4,0)</f>
        <v>0</v>
      </c>
      <c r="H390" s="49">
        <f>IF(B390&lt;=$F$5,H389+(H389+G390)*$F$6/12+G390,0)</f>
        <v>0</v>
      </c>
      <c r="I390" s="49">
        <f>IF(A390&lt;12,0,IF(B390=$F$5,1,0))</f>
        <v>0</v>
      </c>
      <c r="K390" s="49">
        <f>IF(I390=1,F390,0)</f>
        <v>0</v>
      </c>
      <c r="L390" s="49">
        <f>IF(I390=1,H390,0)</f>
        <v>0</v>
      </c>
      <c r="N390" s="49">
        <f>IF(H390&gt;F390,1,0)</f>
        <v>0</v>
      </c>
      <c r="P390" s="49">
        <f>IF(B390&lt;=$F$5,DATE(YEAR(P389),MONTH(P389)+1,DAY(P389)),0)</f>
        <v>0</v>
      </c>
    </row>
    <row r="391" spans="1:16" ht="12.75">
      <c r="A391" s="49">
        <f>IF(A390=12,1,A390+1)</f>
        <v>10</v>
      </c>
      <c r="B391" s="49">
        <f>IF(A390=12,B390+1,B390)</f>
        <v>32</v>
      </c>
      <c r="C391" s="49">
        <f>IF(B391&lt;=$F$5,$B$4,0)</f>
        <v>0</v>
      </c>
      <c r="D391" s="49">
        <f>IF(B391&lt;=$F$5,(F390+C391)*$B$5/12,0)</f>
        <v>0</v>
      </c>
      <c r="E391" s="49">
        <f>IF(B391&lt;=$F$5,(F390+C391)*$B$6/12,0)</f>
        <v>0</v>
      </c>
      <c r="F391" s="49">
        <f>IF(B391&lt;=$F$5,F390+D391-E391+$B$4,0)</f>
        <v>0</v>
      </c>
      <c r="G391" s="49">
        <f>IF(B391&lt;=$F$5,$F$4,0)</f>
        <v>0</v>
      </c>
      <c r="H391" s="49">
        <f>IF(B391&lt;=$F$5,H390+(H390+G391)*$F$6/12+G391,0)</f>
        <v>0</v>
      </c>
      <c r="I391" s="49">
        <f>IF(A391&lt;12,0,IF(B391=$F$5,1,0))</f>
        <v>0</v>
      </c>
      <c r="K391" s="49">
        <f>IF(I391=1,F391,0)</f>
        <v>0</v>
      </c>
      <c r="L391" s="49">
        <f>IF(I391=1,H391,0)</f>
        <v>0</v>
      </c>
      <c r="N391" s="49">
        <f>IF(H391&gt;F391,1,0)</f>
        <v>0</v>
      </c>
      <c r="P391" s="49">
        <f>IF(B391&lt;=$F$5,DATE(YEAR(P390),MONTH(P390)+1,DAY(P390)),0)</f>
        <v>0</v>
      </c>
    </row>
    <row r="392" spans="1:16" ht="12.75">
      <c r="A392" s="49">
        <f>IF(A391=12,1,A391+1)</f>
        <v>11</v>
      </c>
      <c r="B392" s="49">
        <f>IF(A391=12,B391+1,B391)</f>
        <v>32</v>
      </c>
      <c r="C392" s="49">
        <f>IF(B392&lt;=$F$5,$B$4,0)</f>
        <v>0</v>
      </c>
      <c r="D392" s="49">
        <f>IF(B392&lt;=$F$5,(F391+C392)*$B$5/12,0)</f>
        <v>0</v>
      </c>
      <c r="E392" s="49">
        <f>IF(B392&lt;=$F$5,(F391+C392)*$B$6/12,0)</f>
        <v>0</v>
      </c>
      <c r="F392" s="49">
        <f>IF(B392&lt;=$F$5,F391+D392-E392+$B$4,0)</f>
        <v>0</v>
      </c>
      <c r="G392" s="49">
        <f>IF(B392&lt;=$F$5,$F$4,0)</f>
        <v>0</v>
      </c>
      <c r="H392" s="49">
        <f>IF(B392&lt;=$F$5,H391+(H391+G392)*$F$6/12+G392,0)</f>
        <v>0</v>
      </c>
      <c r="I392" s="49">
        <f>IF(A392&lt;12,0,IF(B392=$F$5,1,0))</f>
        <v>0</v>
      </c>
      <c r="K392" s="49">
        <f>IF(I392=1,F392,0)</f>
        <v>0</v>
      </c>
      <c r="L392" s="49">
        <f>IF(I392=1,H392,0)</f>
        <v>0</v>
      </c>
      <c r="N392" s="49">
        <f>IF(H392&gt;F392,1,0)</f>
        <v>0</v>
      </c>
      <c r="P392" s="49">
        <f>IF(B392&lt;=$F$5,DATE(YEAR(P391),MONTH(P391)+1,DAY(P391)),0)</f>
        <v>0</v>
      </c>
    </row>
    <row r="393" spans="1:16" ht="12.75">
      <c r="A393" s="49">
        <f>IF(A392=12,1,A392+1)</f>
        <v>12</v>
      </c>
      <c r="B393" s="49">
        <f>IF(A392=12,B392+1,B392)</f>
        <v>32</v>
      </c>
      <c r="C393" s="49">
        <f>IF(B393&lt;=$F$5,$B$4,0)</f>
        <v>0</v>
      </c>
      <c r="D393" s="49">
        <f>IF(B393&lt;=$F$5,(F392+C393)*$B$5/12,0)</f>
        <v>0</v>
      </c>
      <c r="E393" s="49">
        <f>IF(B393&lt;=$F$5,(F392+C393)*$B$6/12,0)</f>
        <v>0</v>
      </c>
      <c r="F393" s="49">
        <f>IF(B393&lt;=$F$5,F392+D393-E393+$B$4,0)</f>
        <v>0</v>
      </c>
      <c r="G393" s="49">
        <f>IF(B393&lt;=$F$5,$F$4,0)</f>
        <v>0</v>
      </c>
      <c r="H393" s="49">
        <f>IF(B393&lt;=$F$5,H392+(H392+G393)*$F$6/12+G393,0)</f>
        <v>0</v>
      </c>
      <c r="I393" s="49">
        <f>IF(A393&lt;12,0,IF(B393=$F$5,1,0))</f>
        <v>0</v>
      </c>
      <c r="K393" s="49">
        <f>IF(I393=1,F393,0)</f>
        <v>0</v>
      </c>
      <c r="L393" s="49">
        <f>IF(I393=1,H393,0)</f>
        <v>0</v>
      </c>
      <c r="N393" s="49">
        <f>IF(H393&gt;F393,1,0)</f>
        <v>0</v>
      </c>
      <c r="P393" s="49">
        <f>IF(B393&lt;=$F$5,DATE(YEAR(P392),MONTH(P392)+1,DAY(P392)),0)</f>
        <v>0</v>
      </c>
    </row>
    <row r="394" spans="1:16" ht="12.75">
      <c r="A394" s="49">
        <f>IF(A393=12,1,A393+1)</f>
        <v>1</v>
      </c>
      <c r="B394" s="49">
        <f>IF(A393=12,B393+1,B393)</f>
        <v>33</v>
      </c>
      <c r="C394" s="49">
        <f>IF(B394&lt;=$F$5,$B$4,0)</f>
        <v>0</v>
      </c>
      <c r="D394" s="49">
        <f>IF(B394&lt;=$F$5,(F393+C394)*$B$5/12,0)</f>
        <v>0</v>
      </c>
      <c r="E394" s="49">
        <f>IF(B394&lt;=$F$5,(F393+C394)*$B$6/12,0)</f>
        <v>0</v>
      </c>
      <c r="F394" s="49">
        <f>IF(B394&lt;=$F$5,F393+D394-E394+$B$4,0)</f>
        <v>0</v>
      </c>
      <c r="G394" s="49">
        <f>IF(B394&lt;=$F$5,$F$4,0)</f>
        <v>0</v>
      </c>
      <c r="H394" s="49">
        <f>IF(B394&lt;=$F$5,H393+(H393+G394)*$F$6/12+G394,0)</f>
        <v>0</v>
      </c>
      <c r="I394" s="49">
        <f>IF(A394&lt;12,0,IF(B394=$F$5,1,0))</f>
        <v>0</v>
      </c>
      <c r="K394" s="49">
        <f>IF(I394=1,F394,0)</f>
        <v>0</v>
      </c>
      <c r="L394" s="49">
        <f>IF(I394=1,H394,0)</f>
        <v>0</v>
      </c>
      <c r="N394" s="49">
        <f>IF(H394&gt;F394,1,0)</f>
        <v>0</v>
      </c>
      <c r="P394" s="49">
        <f>IF(B394&lt;=$F$5,DATE(YEAR(P393),MONTH(P393)+1,DAY(P393)),0)</f>
        <v>0</v>
      </c>
    </row>
    <row r="395" spans="1:16" ht="12.75">
      <c r="A395" s="49">
        <f>IF(A394=12,1,A394+1)</f>
        <v>2</v>
      </c>
      <c r="B395" s="49">
        <f>IF(A394=12,B394+1,B394)</f>
        <v>33</v>
      </c>
      <c r="C395" s="49">
        <f>IF(B395&lt;=$F$5,$B$4,0)</f>
        <v>0</v>
      </c>
      <c r="D395" s="49">
        <f>IF(B395&lt;=$F$5,(F394+C395)*$B$5/12,0)</f>
        <v>0</v>
      </c>
      <c r="E395" s="49">
        <f>IF(B395&lt;=$F$5,(F394+C395)*$B$6/12,0)</f>
        <v>0</v>
      </c>
      <c r="F395" s="49">
        <f>IF(B395&lt;=$F$5,F394+D395-E395+$B$4,0)</f>
        <v>0</v>
      </c>
      <c r="G395" s="49">
        <f>IF(B395&lt;=$F$5,$F$4,0)</f>
        <v>0</v>
      </c>
      <c r="H395" s="49">
        <f>IF(B395&lt;=$F$5,H394+(H394+G395)*$F$6/12+G395,0)</f>
        <v>0</v>
      </c>
      <c r="I395" s="49">
        <f>IF(A395&lt;12,0,IF(B395=$F$5,1,0))</f>
        <v>0</v>
      </c>
      <c r="K395" s="49">
        <f>IF(I395=1,F395,0)</f>
        <v>0</v>
      </c>
      <c r="L395" s="49">
        <f>IF(I395=1,H395,0)</f>
        <v>0</v>
      </c>
      <c r="N395" s="49">
        <f>IF(H395&gt;F395,1,0)</f>
        <v>0</v>
      </c>
      <c r="P395" s="49">
        <f>IF(B395&lt;=$F$5,DATE(YEAR(P394),MONTH(P394)+1,DAY(P394)),0)</f>
        <v>0</v>
      </c>
    </row>
    <row r="396" spans="1:16" ht="12.75">
      <c r="A396" s="49">
        <f>IF(A395=12,1,A395+1)</f>
        <v>3</v>
      </c>
      <c r="B396" s="49">
        <f>IF(A395=12,B395+1,B395)</f>
        <v>33</v>
      </c>
      <c r="C396" s="49">
        <f>IF(B396&lt;=$F$5,$B$4,0)</f>
        <v>0</v>
      </c>
      <c r="D396" s="49">
        <f>IF(B396&lt;=$F$5,(F395+C396)*$B$5/12,0)</f>
        <v>0</v>
      </c>
      <c r="E396" s="49">
        <f>IF(B396&lt;=$F$5,(F395+C396)*$B$6/12,0)</f>
        <v>0</v>
      </c>
      <c r="F396" s="49">
        <f>IF(B396&lt;=$F$5,F395+D396-E396+$B$4,0)</f>
        <v>0</v>
      </c>
      <c r="G396" s="49">
        <f>IF(B396&lt;=$F$5,$F$4,0)</f>
        <v>0</v>
      </c>
      <c r="H396" s="49">
        <f>IF(B396&lt;=$F$5,H395+(H395+G396)*$F$6/12+G396,0)</f>
        <v>0</v>
      </c>
      <c r="I396" s="49">
        <f>IF(A396&lt;12,0,IF(B396=$F$5,1,0))</f>
        <v>0</v>
      </c>
      <c r="K396" s="49">
        <f>IF(I396=1,F396,0)</f>
        <v>0</v>
      </c>
      <c r="L396" s="49">
        <f>IF(I396=1,H396,0)</f>
        <v>0</v>
      </c>
      <c r="N396" s="49">
        <f>IF(H396&gt;F396,1,0)</f>
        <v>0</v>
      </c>
      <c r="P396" s="49">
        <f>IF(B396&lt;=$F$5,DATE(YEAR(P395),MONTH(P395)+1,DAY(P395)),0)</f>
        <v>0</v>
      </c>
    </row>
    <row r="397" spans="1:16" ht="12.75">
      <c r="A397" s="49">
        <f>IF(A396=12,1,A396+1)</f>
        <v>4</v>
      </c>
      <c r="B397" s="49">
        <f>IF(A396=12,B396+1,B396)</f>
        <v>33</v>
      </c>
      <c r="C397" s="49">
        <f>IF(B397&lt;=$F$5,$B$4,0)</f>
        <v>0</v>
      </c>
      <c r="D397" s="49">
        <f>IF(B397&lt;=$F$5,(F396+C397)*$B$5/12,0)</f>
        <v>0</v>
      </c>
      <c r="E397" s="49">
        <f>IF(B397&lt;=$F$5,(F396+C397)*$B$6/12,0)</f>
        <v>0</v>
      </c>
      <c r="F397" s="49">
        <f>IF(B397&lt;=$F$5,F396+D397-E397+$B$4,0)</f>
        <v>0</v>
      </c>
      <c r="G397" s="49">
        <f>IF(B397&lt;=$F$5,$F$4,0)</f>
        <v>0</v>
      </c>
      <c r="H397" s="49">
        <f>IF(B397&lt;=$F$5,H396+(H396+G397)*$F$6/12+G397,0)</f>
        <v>0</v>
      </c>
      <c r="I397" s="49">
        <f>IF(A397&lt;12,0,IF(B397=$F$5,1,0))</f>
        <v>0</v>
      </c>
      <c r="K397" s="49">
        <f>IF(I397=1,F397,0)</f>
        <v>0</v>
      </c>
      <c r="L397" s="49">
        <f>IF(I397=1,H397,0)</f>
        <v>0</v>
      </c>
      <c r="N397" s="49">
        <f>IF(H397&gt;F397,1,0)</f>
        <v>0</v>
      </c>
      <c r="P397" s="49">
        <f>IF(B397&lt;=$F$5,DATE(YEAR(P396),MONTH(P396)+1,DAY(P396)),0)</f>
        <v>0</v>
      </c>
    </row>
    <row r="398" spans="1:16" ht="12.75">
      <c r="A398" s="49">
        <f>IF(A397=12,1,A397+1)</f>
        <v>5</v>
      </c>
      <c r="B398" s="49">
        <f>IF(A397=12,B397+1,B397)</f>
        <v>33</v>
      </c>
      <c r="C398" s="49">
        <f>IF(B398&lt;=$F$5,$B$4,0)</f>
        <v>0</v>
      </c>
      <c r="D398" s="49">
        <f>IF(B398&lt;=$F$5,(F397+C398)*$B$5/12,0)</f>
        <v>0</v>
      </c>
      <c r="E398" s="49">
        <f>IF(B398&lt;=$F$5,(F397+C398)*$B$6/12,0)</f>
        <v>0</v>
      </c>
      <c r="F398" s="49">
        <f>IF(B398&lt;=$F$5,F397+D398-E398+$B$4,0)</f>
        <v>0</v>
      </c>
      <c r="G398" s="49">
        <f>IF(B398&lt;=$F$5,$F$4,0)</f>
        <v>0</v>
      </c>
      <c r="H398" s="49">
        <f>IF(B398&lt;=$F$5,H397+(H397+G398)*$F$6/12+G398,0)</f>
        <v>0</v>
      </c>
      <c r="I398" s="49">
        <f>IF(A398&lt;12,0,IF(B398=$F$5,1,0))</f>
        <v>0</v>
      </c>
      <c r="K398" s="49">
        <f>IF(I398=1,F398,0)</f>
        <v>0</v>
      </c>
      <c r="L398" s="49">
        <f>IF(I398=1,H398,0)</f>
        <v>0</v>
      </c>
      <c r="N398" s="49">
        <f>IF(H398&gt;F398,1,0)</f>
        <v>0</v>
      </c>
      <c r="P398" s="49">
        <f>IF(B398&lt;=$F$5,DATE(YEAR(P397),MONTH(P397)+1,DAY(P397)),0)</f>
        <v>0</v>
      </c>
    </row>
    <row r="399" spans="1:16" ht="12.75">
      <c r="A399" s="49">
        <f>IF(A398=12,1,A398+1)</f>
        <v>6</v>
      </c>
      <c r="B399" s="49">
        <f>IF(A398=12,B398+1,B398)</f>
        <v>33</v>
      </c>
      <c r="C399" s="49">
        <f>IF(B399&lt;=$F$5,$B$4,0)</f>
        <v>0</v>
      </c>
      <c r="D399" s="49">
        <f>IF(B399&lt;=$F$5,(F398+C399)*$B$5/12,0)</f>
        <v>0</v>
      </c>
      <c r="E399" s="49">
        <f>IF(B399&lt;=$F$5,(F398+C399)*$B$6/12,0)</f>
        <v>0</v>
      </c>
      <c r="F399" s="49">
        <f>IF(B399&lt;=$F$5,F398+D399-E399+$B$4,0)</f>
        <v>0</v>
      </c>
      <c r="G399" s="49">
        <f>IF(B399&lt;=$F$5,$F$4,0)</f>
        <v>0</v>
      </c>
      <c r="H399" s="49">
        <f>IF(B399&lt;=$F$5,H398+(H398+G399)*$F$6/12+G399,0)</f>
        <v>0</v>
      </c>
      <c r="I399" s="49">
        <f>IF(A399&lt;12,0,IF(B399=$F$5,1,0))</f>
        <v>0</v>
      </c>
      <c r="K399" s="49">
        <f>IF(I399=1,F399,0)</f>
        <v>0</v>
      </c>
      <c r="L399" s="49">
        <f>IF(I399=1,H399,0)</f>
        <v>0</v>
      </c>
      <c r="N399" s="49">
        <f>IF(H399&gt;F399,1,0)</f>
        <v>0</v>
      </c>
      <c r="P399" s="49">
        <f>IF(B399&lt;=$F$5,DATE(YEAR(P398),MONTH(P398)+1,DAY(P398)),0)</f>
        <v>0</v>
      </c>
    </row>
    <row r="400" spans="1:16" ht="12.75">
      <c r="A400" s="49">
        <f>IF(A399=12,1,A399+1)</f>
        <v>7</v>
      </c>
      <c r="B400" s="49">
        <f>IF(A399=12,B399+1,B399)</f>
        <v>33</v>
      </c>
      <c r="C400" s="49">
        <f>IF(B400&lt;=$F$5,$B$4,0)</f>
        <v>0</v>
      </c>
      <c r="D400" s="49">
        <f>IF(B400&lt;=$F$5,(F399+C400)*$B$5/12,0)</f>
        <v>0</v>
      </c>
      <c r="E400" s="49">
        <f>IF(B400&lt;=$F$5,(F399+C400)*$B$6/12,0)</f>
        <v>0</v>
      </c>
      <c r="F400" s="49">
        <f>IF(B400&lt;=$F$5,F399+D400-E400+$B$4,0)</f>
        <v>0</v>
      </c>
      <c r="G400" s="49">
        <f>IF(B400&lt;=$F$5,$F$4,0)</f>
        <v>0</v>
      </c>
      <c r="H400" s="49">
        <f>IF(B400&lt;=$F$5,H399+(H399+G400)*$F$6/12+G400,0)</f>
        <v>0</v>
      </c>
      <c r="I400" s="49">
        <f>IF(A400&lt;12,0,IF(B400=$F$5,1,0))</f>
        <v>0</v>
      </c>
      <c r="K400" s="49">
        <f>IF(I400=1,F400,0)</f>
        <v>0</v>
      </c>
      <c r="L400" s="49">
        <f>IF(I400=1,H400,0)</f>
        <v>0</v>
      </c>
      <c r="N400" s="49">
        <f>IF(H400&gt;F400,1,0)</f>
        <v>0</v>
      </c>
      <c r="P400" s="49">
        <f>IF(B400&lt;=$F$5,DATE(YEAR(P399),MONTH(P399)+1,DAY(P399)),0)</f>
        <v>0</v>
      </c>
    </row>
    <row r="401" spans="1:16" ht="12.75">
      <c r="A401" s="49">
        <f>IF(A400=12,1,A400+1)</f>
        <v>8</v>
      </c>
      <c r="B401" s="49">
        <f>IF(A400=12,B400+1,B400)</f>
        <v>33</v>
      </c>
      <c r="C401" s="49">
        <f>IF(B401&lt;=$F$5,$B$4,0)</f>
        <v>0</v>
      </c>
      <c r="D401" s="49">
        <f>IF(B401&lt;=$F$5,(F400+C401)*$B$5/12,0)</f>
        <v>0</v>
      </c>
      <c r="E401" s="49">
        <f>IF(B401&lt;=$F$5,(F400+C401)*$B$6/12,0)</f>
        <v>0</v>
      </c>
      <c r="F401" s="49">
        <f>IF(B401&lt;=$F$5,F400+D401-E401+$B$4,0)</f>
        <v>0</v>
      </c>
      <c r="G401" s="49">
        <f>IF(B401&lt;=$F$5,$F$4,0)</f>
        <v>0</v>
      </c>
      <c r="H401" s="49">
        <f>IF(B401&lt;=$F$5,H400+(H400+G401)*$F$6/12+G401,0)</f>
        <v>0</v>
      </c>
      <c r="I401" s="49">
        <f>IF(A401&lt;12,0,IF(B401=$F$5,1,0))</f>
        <v>0</v>
      </c>
      <c r="K401" s="49">
        <f>IF(I401=1,F401,0)</f>
        <v>0</v>
      </c>
      <c r="L401" s="49">
        <f>IF(I401=1,H401,0)</f>
        <v>0</v>
      </c>
      <c r="N401" s="49">
        <f>IF(H401&gt;F401,1,0)</f>
        <v>0</v>
      </c>
      <c r="P401" s="49">
        <f>IF(B401&lt;=$F$5,DATE(YEAR(P400),MONTH(P400)+1,DAY(P400)),0)</f>
        <v>0</v>
      </c>
    </row>
    <row r="402" spans="1:16" ht="12.75">
      <c r="A402" s="49">
        <f>IF(A401=12,1,A401+1)</f>
        <v>9</v>
      </c>
      <c r="B402" s="49">
        <f>IF(A401=12,B401+1,B401)</f>
        <v>33</v>
      </c>
      <c r="C402" s="49">
        <f>IF(B402&lt;=$F$5,$B$4,0)</f>
        <v>0</v>
      </c>
      <c r="D402" s="49">
        <f>IF(B402&lt;=$F$5,(F401+C402)*$B$5/12,0)</f>
        <v>0</v>
      </c>
      <c r="E402" s="49">
        <f>IF(B402&lt;=$F$5,(F401+C402)*$B$6/12,0)</f>
        <v>0</v>
      </c>
      <c r="F402" s="49">
        <f>IF(B402&lt;=$F$5,F401+D402-E402+$B$4,0)</f>
        <v>0</v>
      </c>
      <c r="G402" s="49">
        <f>IF(B402&lt;=$F$5,$F$4,0)</f>
        <v>0</v>
      </c>
      <c r="H402" s="49">
        <f>IF(B402&lt;=$F$5,H401+(H401+G402)*$F$6/12+G402,0)</f>
        <v>0</v>
      </c>
      <c r="I402" s="49">
        <f>IF(A402&lt;12,0,IF(B402=$F$5,1,0))</f>
        <v>0</v>
      </c>
      <c r="K402" s="49">
        <f>IF(I402=1,F402,0)</f>
        <v>0</v>
      </c>
      <c r="L402" s="49">
        <f>IF(I402=1,H402,0)</f>
        <v>0</v>
      </c>
      <c r="N402" s="49">
        <f>IF(H402&gt;F402,1,0)</f>
        <v>0</v>
      </c>
      <c r="P402" s="49">
        <f>IF(B402&lt;=$F$5,DATE(YEAR(P401),MONTH(P401)+1,DAY(P401)),0)</f>
        <v>0</v>
      </c>
    </row>
    <row r="403" spans="1:16" ht="12.75">
      <c r="A403" s="49">
        <f>IF(A402=12,1,A402+1)</f>
        <v>10</v>
      </c>
      <c r="B403" s="49">
        <f>IF(A402=12,B402+1,B402)</f>
        <v>33</v>
      </c>
      <c r="C403" s="49">
        <f>IF(B403&lt;=$F$5,$B$4,0)</f>
        <v>0</v>
      </c>
      <c r="D403" s="49">
        <f>IF(B403&lt;=$F$5,(F402+C403)*$B$5/12,0)</f>
        <v>0</v>
      </c>
      <c r="E403" s="49">
        <f>IF(B403&lt;=$F$5,(F402+C403)*$B$6/12,0)</f>
        <v>0</v>
      </c>
      <c r="F403" s="49">
        <f>IF(B403&lt;=$F$5,F402+D403-E403+$B$4,0)</f>
        <v>0</v>
      </c>
      <c r="G403" s="49">
        <f>IF(B403&lt;=$F$5,$F$4,0)</f>
        <v>0</v>
      </c>
      <c r="H403" s="49">
        <f>IF(B403&lt;=$F$5,H402+(H402+G403)*$F$6/12+G403,0)</f>
        <v>0</v>
      </c>
      <c r="I403" s="49">
        <f>IF(A403&lt;12,0,IF(B403=$F$5,1,0))</f>
        <v>0</v>
      </c>
      <c r="K403" s="49">
        <f>IF(I403=1,F403,0)</f>
        <v>0</v>
      </c>
      <c r="L403" s="49">
        <f>IF(I403=1,H403,0)</f>
        <v>0</v>
      </c>
      <c r="N403" s="49">
        <f>IF(H403&gt;F403,1,0)</f>
        <v>0</v>
      </c>
      <c r="P403" s="49">
        <f>IF(B403&lt;=$F$5,DATE(YEAR(P402),MONTH(P402)+1,DAY(P402)),0)</f>
        <v>0</v>
      </c>
    </row>
    <row r="404" spans="1:16" ht="12.75">
      <c r="A404" s="49">
        <f>IF(A403=12,1,A403+1)</f>
        <v>11</v>
      </c>
      <c r="B404" s="49">
        <f>IF(A403=12,B403+1,B403)</f>
        <v>33</v>
      </c>
      <c r="C404" s="49">
        <f>IF(B404&lt;=$F$5,$B$4,0)</f>
        <v>0</v>
      </c>
      <c r="D404" s="49">
        <f>IF(B404&lt;=$F$5,(F403+C404)*$B$5/12,0)</f>
        <v>0</v>
      </c>
      <c r="E404" s="49">
        <f>IF(B404&lt;=$F$5,(F403+C404)*$B$6/12,0)</f>
        <v>0</v>
      </c>
      <c r="F404" s="49">
        <f>IF(B404&lt;=$F$5,F403+D404-E404+$B$4,0)</f>
        <v>0</v>
      </c>
      <c r="G404" s="49">
        <f>IF(B404&lt;=$F$5,$F$4,0)</f>
        <v>0</v>
      </c>
      <c r="H404" s="49">
        <f>IF(B404&lt;=$F$5,H403+(H403+G404)*$F$6/12+G404,0)</f>
        <v>0</v>
      </c>
      <c r="I404" s="49">
        <f>IF(A404&lt;12,0,IF(B404=$F$5,1,0))</f>
        <v>0</v>
      </c>
      <c r="K404" s="49">
        <f>IF(I404=1,F404,0)</f>
        <v>0</v>
      </c>
      <c r="L404" s="49">
        <f>IF(I404=1,H404,0)</f>
        <v>0</v>
      </c>
      <c r="N404" s="49">
        <f>IF(H404&gt;F404,1,0)</f>
        <v>0</v>
      </c>
      <c r="P404" s="49">
        <f>IF(B404&lt;=$F$5,DATE(YEAR(P403),MONTH(P403)+1,DAY(P403)),0)</f>
        <v>0</v>
      </c>
    </row>
    <row r="405" spans="1:16" ht="12.75">
      <c r="A405" s="49">
        <f>IF(A404=12,1,A404+1)</f>
        <v>12</v>
      </c>
      <c r="B405" s="49">
        <f>IF(A404=12,B404+1,B404)</f>
        <v>33</v>
      </c>
      <c r="C405" s="49">
        <f>IF(B405&lt;=$F$5,$B$4,0)</f>
        <v>0</v>
      </c>
      <c r="D405" s="49">
        <f>IF(B405&lt;=$F$5,(F404+C405)*$B$5/12,0)</f>
        <v>0</v>
      </c>
      <c r="E405" s="49">
        <f>IF(B405&lt;=$F$5,(F404+C405)*$B$6/12,0)</f>
        <v>0</v>
      </c>
      <c r="F405" s="49">
        <f>IF(B405&lt;=$F$5,F404+D405-E405+$B$4,0)</f>
        <v>0</v>
      </c>
      <c r="G405" s="49">
        <f>IF(B405&lt;=$F$5,$F$4,0)</f>
        <v>0</v>
      </c>
      <c r="H405" s="49">
        <f>IF(B405&lt;=$F$5,H404+(H404+G405)*$F$6/12+G405,0)</f>
        <v>0</v>
      </c>
      <c r="I405" s="49">
        <f>IF(A405&lt;12,0,IF(B405=$F$5,1,0))</f>
        <v>0</v>
      </c>
      <c r="K405" s="49">
        <f>IF(I405=1,F405,0)</f>
        <v>0</v>
      </c>
      <c r="L405" s="49">
        <f>IF(I405=1,H405,0)</f>
        <v>0</v>
      </c>
      <c r="N405" s="49">
        <f>IF(H405&gt;F405,1,0)</f>
        <v>0</v>
      </c>
      <c r="P405" s="49">
        <f>IF(B405&lt;=$F$5,DATE(YEAR(P404),MONTH(P404)+1,DAY(P404)),0)</f>
        <v>0</v>
      </c>
    </row>
    <row r="406" spans="1:16" ht="12.75">
      <c r="A406" s="49">
        <f>IF(A405=12,1,A405+1)</f>
        <v>1</v>
      </c>
      <c r="B406" s="49">
        <f>IF(A405=12,B405+1,B405)</f>
        <v>34</v>
      </c>
      <c r="C406" s="49">
        <f>IF(B406&lt;=$F$5,$B$4,0)</f>
        <v>0</v>
      </c>
      <c r="D406" s="49">
        <f>IF(B406&lt;=$F$5,(F405+C406)*$B$5/12,0)</f>
        <v>0</v>
      </c>
      <c r="E406" s="49">
        <f>IF(B406&lt;=$F$5,(F405+C406)*$B$6/12,0)</f>
        <v>0</v>
      </c>
      <c r="F406" s="49">
        <f>IF(B406&lt;=$F$5,F405+D406-E406+$B$4,0)</f>
        <v>0</v>
      </c>
      <c r="G406" s="49">
        <f>IF(B406&lt;=$F$5,$F$4,0)</f>
        <v>0</v>
      </c>
      <c r="H406" s="49">
        <f>IF(B406&lt;=$F$5,H405+(H405+G406)*$F$6/12+G406,0)</f>
        <v>0</v>
      </c>
      <c r="I406" s="49">
        <f>IF(A406&lt;12,0,IF(B406=$F$5,1,0))</f>
        <v>0</v>
      </c>
      <c r="K406" s="49">
        <f>IF(I406=1,F406,0)</f>
        <v>0</v>
      </c>
      <c r="L406" s="49">
        <f>IF(I406=1,H406,0)</f>
        <v>0</v>
      </c>
      <c r="N406" s="49">
        <f>IF(H406&gt;F406,1,0)</f>
        <v>0</v>
      </c>
      <c r="P406" s="49">
        <f>IF(B406&lt;=$F$5,DATE(YEAR(P405),MONTH(P405)+1,DAY(P405)),0)</f>
        <v>0</v>
      </c>
    </row>
    <row r="407" spans="1:16" ht="12.75">
      <c r="A407" s="49">
        <f>IF(A406=12,1,A406+1)</f>
        <v>2</v>
      </c>
      <c r="B407" s="49">
        <f>IF(A406=12,B406+1,B406)</f>
        <v>34</v>
      </c>
      <c r="C407" s="49">
        <f>IF(B407&lt;=$F$5,$B$4,0)</f>
        <v>0</v>
      </c>
      <c r="D407" s="49">
        <f>IF(B407&lt;=$F$5,(F406+C407)*$B$5/12,0)</f>
        <v>0</v>
      </c>
      <c r="E407" s="49">
        <f>IF(B407&lt;=$F$5,(F406+C407)*$B$6/12,0)</f>
        <v>0</v>
      </c>
      <c r="F407" s="49">
        <f>IF(B407&lt;=$F$5,F406+D407-E407+$B$4,0)</f>
        <v>0</v>
      </c>
      <c r="G407" s="49">
        <f>IF(B407&lt;=$F$5,$F$4,0)</f>
        <v>0</v>
      </c>
      <c r="H407" s="49">
        <f>IF(B407&lt;=$F$5,H406+(H406+G407)*$F$6/12+G407,0)</f>
        <v>0</v>
      </c>
      <c r="I407" s="49">
        <f>IF(A407&lt;12,0,IF(B407=$F$5,1,0))</f>
        <v>0</v>
      </c>
      <c r="K407" s="49">
        <f>IF(I407=1,F407,0)</f>
        <v>0</v>
      </c>
      <c r="L407" s="49">
        <f>IF(I407=1,H407,0)</f>
        <v>0</v>
      </c>
      <c r="N407" s="49">
        <f>IF(H407&gt;F407,1,0)</f>
        <v>0</v>
      </c>
      <c r="P407" s="49">
        <f>IF(B407&lt;=$F$5,DATE(YEAR(P406),MONTH(P406)+1,DAY(P406)),0)</f>
        <v>0</v>
      </c>
    </row>
    <row r="408" spans="1:16" ht="12.75">
      <c r="A408" s="49">
        <f>IF(A407=12,1,A407+1)</f>
        <v>3</v>
      </c>
      <c r="B408" s="49">
        <f>IF(A407=12,B407+1,B407)</f>
        <v>34</v>
      </c>
      <c r="C408" s="49">
        <f>IF(B408&lt;=$F$5,$B$4,0)</f>
        <v>0</v>
      </c>
      <c r="D408" s="49">
        <f>IF(B408&lt;=$F$5,(F407+C408)*$B$5/12,0)</f>
        <v>0</v>
      </c>
      <c r="E408" s="49">
        <f>IF(B408&lt;=$F$5,(F407+C408)*$B$6/12,0)</f>
        <v>0</v>
      </c>
      <c r="F408" s="49">
        <f>IF(B408&lt;=$F$5,F407+D408-E408+$B$4,0)</f>
        <v>0</v>
      </c>
      <c r="G408" s="49">
        <f>IF(B408&lt;=$F$5,$F$4,0)</f>
        <v>0</v>
      </c>
      <c r="H408" s="49">
        <f>IF(B408&lt;=$F$5,H407+(H407+G408)*$F$6/12+G408,0)</f>
        <v>0</v>
      </c>
      <c r="I408" s="49">
        <f>IF(A408&lt;12,0,IF(B408=$F$5,1,0))</f>
        <v>0</v>
      </c>
      <c r="K408" s="49">
        <f>IF(I408=1,F408,0)</f>
        <v>0</v>
      </c>
      <c r="L408" s="49">
        <f>IF(I408=1,H408,0)</f>
        <v>0</v>
      </c>
      <c r="N408" s="49">
        <f>IF(H408&gt;F408,1,0)</f>
        <v>0</v>
      </c>
      <c r="P408" s="49">
        <f>IF(B408&lt;=$F$5,DATE(YEAR(P407),MONTH(P407)+1,DAY(P407)),0)</f>
        <v>0</v>
      </c>
    </row>
    <row r="409" spans="1:16" ht="12.75">
      <c r="A409" s="49">
        <f>IF(A408=12,1,A408+1)</f>
        <v>4</v>
      </c>
      <c r="B409" s="49">
        <f>IF(A408=12,B408+1,B408)</f>
        <v>34</v>
      </c>
      <c r="C409" s="49">
        <f>IF(B409&lt;=$F$5,$B$4,0)</f>
        <v>0</v>
      </c>
      <c r="D409" s="49">
        <f>IF(B409&lt;=$F$5,(F408+C409)*$B$5/12,0)</f>
        <v>0</v>
      </c>
      <c r="E409" s="49">
        <f>IF(B409&lt;=$F$5,(F408+C409)*$B$6/12,0)</f>
        <v>0</v>
      </c>
      <c r="F409" s="49">
        <f>IF(B409&lt;=$F$5,F408+D409-E409+$B$4,0)</f>
        <v>0</v>
      </c>
      <c r="G409" s="49">
        <f>IF(B409&lt;=$F$5,$F$4,0)</f>
        <v>0</v>
      </c>
      <c r="H409" s="49">
        <f>IF(B409&lt;=$F$5,H408+(H408+G409)*$F$6/12+G409,0)</f>
        <v>0</v>
      </c>
      <c r="I409" s="49">
        <f>IF(A409&lt;12,0,IF(B409=$F$5,1,0))</f>
        <v>0</v>
      </c>
      <c r="K409" s="49">
        <f>IF(I409=1,F409,0)</f>
        <v>0</v>
      </c>
      <c r="L409" s="49">
        <f>IF(I409=1,H409,0)</f>
        <v>0</v>
      </c>
      <c r="N409" s="49">
        <f>IF(H409&gt;F409,1,0)</f>
        <v>0</v>
      </c>
      <c r="P409" s="49">
        <f>IF(B409&lt;=$F$5,DATE(YEAR(P408),MONTH(P408)+1,DAY(P408)),0)</f>
        <v>0</v>
      </c>
    </row>
    <row r="410" spans="1:16" ht="12.75">
      <c r="A410" s="49">
        <f>IF(A409=12,1,A409+1)</f>
        <v>5</v>
      </c>
      <c r="B410" s="49">
        <f>IF(A409=12,B409+1,B409)</f>
        <v>34</v>
      </c>
      <c r="C410" s="49">
        <f>IF(B410&lt;=$F$5,$B$4,0)</f>
        <v>0</v>
      </c>
      <c r="D410" s="49">
        <f>IF(B410&lt;=$F$5,(F409+C410)*$B$5/12,0)</f>
        <v>0</v>
      </c>
      <c r="E410" s="49">
        <f>IF(B410&lt;=$F$5,(F409+C410)*$B$6/12,0)</f>
        <v>0</v>
      </c>
      <c r="F410" s="49">
        <f>IF(B410&lt;=$F$5,F409+D410-E410+$B$4,0)</f>
        <v>0</v>
      </c>
      <c r="G410" s="49">
        <f>IF(B410&lt;=$F$5,$F$4,0)</f>
        <v>0</v>
      </c>
      <c r="H410" s="49">
        <f>IF(B410&lt;=$F$5,H409+(H409+G410)*$F$6/12+G410,0)</f>
        <v>0</v>
      </c>
      <c r="I410" s="49">
        <f>IF(A410&lt;12,0,IF(B410=$F$5,1,0))</f>
        <v>0</v>
      </c>
      <c r="K410" s="49">
        <f>IF(I410=1,F410,0)</f>
        <v>0</v>
      </c>
      <c r="L410" s="49">
        <f>IF(I410=1,H410,0)</f>
        <v>0</v>
      </c>
      <c r="N410" s="49">
        <f>IF(H410&gt;F410,1,0)</f>
        <v>0</v>
      </c>
      <c r="P410" s="49">
        <f>IF(B410&lt;=$F$5,DATE(YEAR(P409),MONTH(P409)+1,DAY(P409)),0)</f>
        <v>0</v>
      </c>
    </row>
    <row r="411" spans="1:16" ht="12.75">
      <c r="A411" s="49">
        <f>IF(A410=12,1,A410+1)</f>
        <v>6</v>
      </c>
      <c r="B411" s="49">
        <f>IF(A410=12,B410+1,B410)</f>
        <v>34</v>
      </c>
      <c r="C411" s="49">
        <f>IF(B411&lt;=$F$5,$B$4,0)</f>
        <v>0</v>
      </c>
      <c r="D411" s="49">
        <f>IF(B411&lt;=$F$5,(F410+C411)*$B$5/12,0)</f>
        <v>0</v>
      </c>
      <c r="E411" s="49">
        <f>IF(B411&lt;=$F$5,(F410+C411)*$B$6/12,0)</f>
        <v>0</v>
      </c>
      <c r="F411" s="49">
        <f>IF(B411&lt;=$F$5,F410+D411-E411+$B$4,0)</f>
        <v>0</v>
      </c>
      <c r="G411" s="49">
        <f>IF(B411&lt;=$F$5,$F$4,0)</f>
        <v>0</v>
      </c>
      <c r="H411" s="49">
        <f>IF(B411&lt;=$F$5,H410+(H410+G411)*$F$6/12+G411,0)</f>
        <v>0</v>
      </c>
      <c r="I411" s="49">
        <f>IF(A411&lt;12,0,IF(B411=$F$5,1,0))</f>
        <v>0</v>
      </c>
      <c r="K411" s="49">
        <f>IF(I411=1,F411,0)</f>
        <v>0</v>
      </c>
      <c r="L411" s="49">
        <f>IF(I411=1,H411,0)</f>
        <v>0</v>
      </c>
      <c r="N411" s="49">
        <f>IF(H411&gt;F411,1,0)</f>
        <v>0</v>
      </c>
      <c r="P411" s="49">
        <f>IF(B411&lt;=$F$5,DATE(YEAR(P410),MONTH(P410)+1,DAY(P410)),0)</f>
        <v>0</v>
      </c>
    </row>
    <row r="412" spans="1:16" ht="12.75">
      <c r="A412" s="49">
        <f>IF(A411=12,1,A411+1)</f>
        <v>7</v>
      </c>
      <c r="B412" s="49">
        <f>IF(A411=12,B411+1,B411)</f>
        <v>34</v>
      </c>
      <c r="C412" s="49">
        <f>IF(B412&lt;=$F$5,$B$4,0)</f>
        <v>0</v>
      </c>
      <c r="D412" s="49">
        <f>IF(B412&lt;=$F$5,(F411+C412)*$B$5/12,0)</f>
        <v>0</v>
      </c>
      <c r="E412" s="49">
        <f>IF(B412&lt;=$F$5,(F411+C412)*$B$6/12,0)</f>
        <v>0</v>
      </c>
      <c r="F412" s="49">
        <f>IF(B412&lt;=$F$5,F411+D412-E412+$B$4,0)</f>
        <v>0</v>
      </c>
      <c r="G412" s="49">
        <f>IF(B412&lt;=$F$5,$F$4,0)</f>
        <v>0</v>
      </c>
      <c r="H412" s="49">
        <f>IF(B412&lt;=$F$5,H411+(H411+G412)*$F$6/12+G412,0)</f>
        <v>0</v>
      </c>
      <c r="I412" s="49">
        <f>IF(A412&lt;12,0,IF(B412=$F$5,1,0))</f>
        <v>0</v>
      </c>
      <c r="K412" s="49">
        <f>IF(I412=1,F412,0)</f>
        <v>0</v>
      </c>
      <c r="L412" s="49">
        <f>IF(I412=1,H412,0)</f>
        <v>0</v>
      </c>
      <c r="N412" s="49">
        <f>IF(H412&gt;F412,1,0)</f>
        <v>0</v>
      </c>
      <c r="P412" s="49">
        <f>IF(B412&lt;=$F$5,DATE(YEAR(P411),MONTH(P411)+1,DAY(P411)),0)</f>
        <v>0</v>
      </c>
    </row>
    <row r="413" spans="1:16" ht="12.75">
      <c r="A413" s="49">
        <f>IF(A412=12,1,A412+1)</f>
        <v>8</v>
      </c>
      <c r="B413" s="49">
        <f>IF(A412=12,B412+1,B412)</f>
        <v>34</v>
      </c>
      <c r="C413" s="49">
        <f>IF(B413&lt;=$F$5,$B$4,0)</f>
        <v>0</v>
      </c>
      <c r="D413" s="49">
        <f>IF(B413&lt;=$F$5,(F412+C413)*$B$5/12,0)</f>
        <v>0</v>
      </c>
      <c r="E413" s="49">
        <f>IF(B413&lt;=$F$5,(F412+C413)*$B$6/12,0)</f>
        <v>0</v>
      </c>
      <c r="F413" s="49">
        <f>IF(B413&lt;=$F$5,F412+D413-E413+$B$4,0)</f>
        <v>0</v>
      </c>
      <c r="G413" s="49">
        <f>IF(B413&lt;=$F$5,$F$4,0)</f>
        <v>0</v>
      </c>
      <c r="H413" s="49">
        <f>IF(B413&lt;=$F$5,H412+(H412+G413)*$F$6/12+G413,0)</f>
        <v>0</v>
      </c>
      <c r="I413" s="49">
        <f>IF(A413&lt;12,0,IF(B413=$F$5,1,0))</f>
        <v>0</v>
      </c>
      <c r="K413" s="49">
        <f>IF(I413=1,F413,0)</f>
        <v>0</v>
      </c>
      <c r="L413" s="49">
        <f>IF(I413=1,H413,0)</f>
        <v>0</v>
      </c>
      <c r="N413" s="49">
        <f>IF(H413&gt;F413,1,0)</f>
        <v>0</v>
      </c>
      <c r="P413" s="49">
        <f>IF(B413&lt;=$F$5,DATE(YEAR(P412),MONTH(P412)+1,DAY(P412)),0)</f>
        <v>0</v>
      </c>
    </row>
    <row r="414" spans="1:16" ht="12.75">
      <c r="A414" s="49">
        <f>IF(A413=12,1,A413+1)</f>
        <v>9</v>
      </c>
      <c r="B414" s="49">
        <f>IF(A413=12,B413+1,B413)</f>
        <v>34</v>
      </c>
      <c r="C414" s="49">
        <f>IF(B414&lt;=$F$5,$B$4,0)</f>
        <v>0</v>
      </c>
      <c r="D414" s="49">
        <f>IF(B414&lt;=$F$5,(F413+C414)*$B$5/12,0)</f>
        <v>0</v>
      </c>
      <c r="E414" s="49">
        <f>IF(B414&lt;=$F$5,(F413+C414)*$B$6/12,0)</f>
        <v>0</v>
      </c>
      <c r="F414" s="49">
        <f>IF(B414&lt;=$F$5,F413+D414-E414+$B$4,0)</f>
        <v>0</v>
      </c>
      <c r="G414" s="49">
        <f>IF(B414&lt;=$F$5,$F$4,0)</f>
        <v>0</v>
      </c>
      <c r="H414" s="49">
        <f>IF(B414&lt;=$F$5,H413+(H413+G414)*$F$6/12+G414,0)</f>
        <v>0</v>
      </c>
      <c r="I414" s="49">
        <f>IF(A414&lt;12,0,IF(B414=$F$5,1,0))</f>
        <v>0</v>
      </c>
      <c r="K414" s="49">
        <f>IF(I414=1,F414,0)</f>
        <v>0</v>
      </c>
      <c r="L414" s="49">
        <f>IF(I414=1,H414,0)</f>
        <v>0</v>
      </c>
      <c r="N414" s="49">
        <f>IF(H414&gt;F414,1,0)</f>
        <v>0</v>
      </c>
      <c r="P414" s="49">
        <f>IF(B414&lt;=$F$5,DATE(YEAR(P413),MONTH(P413)+1,DAY(P413)),0)</f>
        <v>0</v>
      </c>
    </row>
    <row r="415" spans="1:16" ht="12.75">
      <c r="A415" s="49">
        <f>IF(A414=12,1,A414+1)</f>
        <v>10</v>
      </c>
      <c r="B415" s="49">
        <f>IF(A414=12,B414+1,B414)</f>
        <v>34</v>
      </c>
      <c r="C415" s="49">
        <f>IF(B415&lt;=$F$5,$B$4,0)</f>
        <v>0</v>
      </c>
      <c r="D415" s="49">
        <f>IF(B415&lt;=$F$5,(F414+C415)*$B$5/12,0)</f>
        <v>0</v>
      </c>
      <c r="E415" s="49">
        <f>IF(B415&lt;=$F$5,(F414+C415)*$B$6/12,0)</f>
        <v>0</v>
      </c>
      <c r="F415" s="49">
        <f>IF(B415&lt;=$F$5,F414+D415-E415+$B$4,0)</f>
        <v>0</v>
      </c>
      <c r="G415" s="49">
        <f>IF(B415&lt;=$F$5,$F$4,0)</f>
        <v>0</v>
      </c>
      <c r="H415" s="49">
        <f>IF(B415&lt;=$F$5,H414+(H414+G415)*$F$6/12+G415,0)</f>
        <v>0</v>
      </c>
      <c r="I415" s="49">
        <f>IF(A415&lt;12,0,IF(B415=$F$5,1,0))</f>
        <v>0</v>
      </c>
      <c r="K415" s="49">
        <f>IF(I415=1,F415,0)</f>
        <v>0</v>
      </c>
      <c r="L415" s="49">
        <f>IF(I415=1,H415,0)</f>
        <v>0</v>
      </c>
      <c r="N415" s="49">
        <f>IF(H415&gt;F415,1,0)</f>
        <v>0</v>
      </c>
      <c r="P415" s="49">
        <f>IF(B415&lt;=$F$5,DATE(YEAR(P414),MONTH(P414)+1,DAY(P414)),0)</f>
        <v>0</v>
      </c>
    </row>
    <row r="416" spans="1:16" ht="12.75">
      <c r="A416" s="49">
        <f>IF(A415=12,1,A415+1)</f>
        <v>11</v>
      </c>
      <c r="B416" s="49">
        <f>IF(A415=12,B415+1,B415)</f>
        <v>34</v>
      </c>
      <c r="C416" s="49">
        <f>IF(B416&lt;=$F$5,$B$4,0)</f>
        <v>0</v>
      </c>
      <c r="D416" s="49">
        <f>IF(B416&lt;=$F$5,(F415+C416)*$B$5/12,0)</f>
        <v>0</v>
      </c>
      <c r="E416" s="49">
        <f>IF(B416&lt;=$F$5,(F415+C416)*$B$6/12,0)</f>
        <v>0</v>
      </c>
      <c r="F416" s="49">
        <f>IF(B416&lt;=$F$5,F415+D416-E416+$B$4,0)</f>
        <v>0</v>
      </c>
      <c r="G416" s="49">
        <f>IF(B416&lt;=$F$5,$F$4,0)</f>
        <v>0</v>
      </c>
      <c r="H416" s="49">
        <f>IF(B416&lt;=$F$5,H415+(H415+G416)*$F$6/12+G416,0)</f>
        <v>0</v>
      </c>
      <c r="I416" s="49">
        <f>IF(A416&lt;12,0,IF(B416=$F$5,1,0))</f>
        <v>0</v>
      </c>
      <c r="K416" s="49">
        <f>IF(I416=1,F416,0)</f>
        <v>0</v>
      </c>
      <c r="L416" s="49">
        <f>IF(I416=1,H416,0)</f>
        <v>0</v>
      </c>
      <c r="N416" s="49">
        <f>IF(H416&gt;F416,1,0)</f>
        <v>0</v>
      </c>
      <c r="P416" s="49">
        <f>IF(B416&lt;=$F$5,DATE(YEAR(P415),MONTH(P415)+1,DAY(P415)),0)</f>
        <v>0</v>
      </c>
    </row>
    <row r="417" spans="1:16" ht="12.75">
      <c r="A417" s="49">
        <f>IF(A416=12,1,A416+1)</f>
        <v>12</v>
      </c>
      <c r="B417" s="49">
        <f>IF(A416=12,B416+1,B416)</f>
        <v>34</v>
      </c>
      <c r="C417" s="49">
        <f>IF(B417&lt;=$F$5,$B$4,0)</f>
        <v>0</v>
      </c>
      <c r="D417" s="49">
        <f>IF(B417&lt;=$F$5,(F416+C417)*$B$5/12,0)</f>
        <v>0</v>
      </c>
      <c r="E417" s="49">
        <f>IF(B417&lt;=$F$5,(F416+C417)*$B$6/12,0)</f>
        <v>0</v>
      </c>
      <c r="F417" s="49">
        <f>IF(B417&lt;=$F$5,F416+D417-E417+$B$4,0)</f>
        <v>0</v>
      </c>
      <c r="G417" s="49">
        <f>IF(B417&lt;=$F$5,$F$4,0)</f>
        <v>0</v>
      </c>
      <c r="H417" s="49">
        <f>IF(B417&lt;=$F$5,H416+(H416+G417)*$F$6/12+G417,0)</f>
        <v>0</v>
      </c>
      <c r="I417" s="49">
        <f>IF(A417&lt;12,0,IF(B417=$F$5,1,0))</f>
        <v>0</v>
      </c>
      <c r="K417" s="49">
        <f>IF(I417=1,F417,0)</f>
        <v>0</v>
      </c>
      <c r="L417" s="49">
        <f>IF(I417=1,H417,0)</f>
        <v>0</v>
      </c>
      <c r="N417" s="49">
        <f>IF(H417&gt;F417,1,0)</f>
        <v>0</v>
      </c>
      <c r="P417" s="49">
        <f>IF(B417&lt;=$F$5,DATE(YEAR(P416),MONTH(P416)+1,DAY(P416)),0)</f>
        <v>0</v>
      </c>
    </row>
    <row r="418" spans="1:16" ht="12.75">
      <c r="A418" s="49">
        <f>IF(A417=12,1,A417+1)</f>
        <v>1</v>
      </c>
      <c r="B418" s="49">
        <f>IF(A417=12,B417+1,B417)</f>
        <v>35</v>
      </c>
      <c r="C418" s="49">
        <f>IF(B418&lt;=$F$5,$B$4,0)</f>
        <v>0</v>
      </c>
      <c r="D418" s="49">
        <f>IF(B418&lt;=$F$5,(F417+C418)*$B$5/12,0)</f>
        <v>0</v>
      </c>
      <c r="E418" s="49">
        <f>IF(B418&lt;=$F$5,(F417+C418)*$B$6/12,0)</f>
        <v>0</v>
      </c>
      <c r="F418" s="49">
        <f>IF(B418&lt;=$F$5,F417+D418-E418+$B$4,0)</f>
        <v>0</v>
      </c>
      <c r="G418" s="49">
        <f>IF(B418&lt;=$F$5,$F$4,0)</f>
        <v>0</v>
      </c>
      <c r="H418" s="49">
        <f>IF(B418&lt;=$F$5,H417+(H417+G418)*$F$6/12+G418,0)</f>
        <v>0</v>
      </c>
      <c r="I418" s="49">
        <f>IF(A418&lt;12,0,IF(B418=$F$5,1,0))</f>
        <v>0</v>
      </c>
      <c r="K418" s="49">
        <f>IF(I418=1,F418,0)</f>
        <v>0</v>
      </c>
      <c r="L418" s="49">
        <f>IF(I418=1,H418,0)</f>
        <v>0</v>
      </c>
      <c r="N418" s="49">
        <f>IF(H418&gt;F418,1,0)</f>
        <v>0</v>
      </c>
      <c r="P418" s="49">
        <f>IF(B418&lt;=$F$5,DATE(YEAR(P417),MONTH(P417)+1,DAY(P417)),0)</f>
        <v>0</v>
      </c>
    </row>
    <row r="419" spans="1:16" ht="12.75">
      <c r="A419" s="49">
        <f>IF(A418=12,1,A418+1)</f>
        <v>2</v>
      </c>
      <c r="B419" s="49">
        <f>IF(A418=12,B418+1,B418)</f>
        <v>35</v>
      </c>
      <c r="C419" s="49">
        <f>IF(B419&lt;=$F$5,$B$4,0)</f>
        <v>0</v>
      </c>
      <c r="D419" s="49">
        <f>IF(B419&lt;=$F$5,(F418+C419)*$B$5/12,0)</f>
        <v>0</v>
      </c>
      <c r="E419" s="49">
        <f>IF(B419&lt;=$F$5,(F418+C419)*$B$6/12,0)</f>
        <v>0</v>
      </c>
      <c r="F419" s="49">
        <f>IF(B419&lt;=$F$5,F418+D419-E419+$B$4,0)</f>
        <v>0</v>
      </c>
      <c r="G419" s="49">
        <f>IF(B419&lt;=$F$5,$F$4,0)</f>
        <v>0</v>
      </c>
      <c r="H419" s="49">
        <f>IF(B419&lt;=$F$5,H418+(H418+G419)*$F$6/12+G419,0)</f>
        <v>0</v>
      </c>
      <c r="I419" s="49">
        <f>IF(A419&lt;12,0,IF(B419=$F$5,1,0))</f>
        <v>0</v>
      </c>
      <c r="K419" s="49">
        <f>IF(I419=1,F419,0)</f>
        <v>0</v>
      </c>
      <c r="L419" s="49">
        <f>IF(I419=1,H419,0)</f>
        <v>0</v>
      </c>
      <c r="N419" s="49">
        <f>IF(H419&gt;F419,1,0)</f>
        <v>0</v>
      </c>
      <c r="P419" s="49">
        <f>IF(B419&lt;=$F$5,DATE(YEAR(P418),MONTH(P418)+1,DAY(P418)),0)</f>
        <v>0</v>
      </c>
    </row>
    <row r="420" spans="1:16" ht="12.75">
      <c r="A420" s="49">
        <f>IF(A419=12,1,A419+1)</f>
        <v>3</v>
      </c>
      <c r="B420" s="49">
        <f>IF(A419=12,B419+1,B419)</f>
        <v>35</v>
      </c>
      <c r="C420" s="49">
        <f>IF(B420&lt;=$F$5,$B$4,0)</f>
        <v>0</v>
      </c>
      <c r="D420" s="49">
        <f>IF(B420&lt;=$F$5,(F419+C420)*$B$5/12,0)</f>
        <v>0</v>
      </c>
      <c r="E420" s="49">
        <f>IF(B420&lt;=$F$5,(F419+C420)*$B$6/12,0)</f>
        <v>0</v>
      </c>
      <c r="F420" s="49">
        <f>IF(B420&lt;=$F$5,F419+D420-E420+$B$4,0)</f>
        <v>0</v>
      </c>
      <c r="G420" s="49">
        <f>IF(B420&lt;=$F$5,$F$4,0)</f>
        <v>0</v>
      </c>
      <c r="H420" s="49">
        <f>IF(B420&lt;=$F$5,H419+(H419+G420)*$F$6/12+G420,0)</f>
        <v>0</v>
      </c>
      <c r="I420" s="49">
        <f>IF(A420&lt;12,0,IF(B420=$F$5,1,0))</f>
        <v>0</v>
      </c>
      <c r="K420" s="49">
        <f>IF(I420=1,F420,0)</f>
        <v>0</v>
      </c>
      <c r="L420" s="49">
        <f>IF(I420=1,H420,0)</f>
        <v>0</v>
      </c>
      <c r="N420" s="49">
        <f>IF(H420&gt;F420,1,0)</f>
        <v>0</v>
      </c>
      <c r="P420" s="49">
        <f>IF(B420&lt;=$F$5,DATE(YEAR(P419),MONTH(P419)+1,DAY(P419)),0)</f>
        <v>0</v>
      </c>
    </row>
    <row r="421" spans="1:16" ht="12.75">
      <c r="A421" s="49">
        <f>IF(A420=12,1,A420+1)</f>
        <v>4</v>
      </c>
      <c r="B421" s="49">
        <f>IF(A420=12,B420+1,B420)</f>
        <v>35</v>
      </c>
      <c r="C421" s="49">
        <f>IF(B421&lt;=$F$5,$B$4,0)</f>
        <v>0</v>
      </c>
      <c r="D421" s="49">
        <f>IF(B421&lt;=$F$5,(F420+C421)*$B$5/12,0)</f>
        <v>0</v>
      </c>
      <c r="E421" s="49">
        <f>IF(B421&lt;=$F$5,(F420+C421)*$B$6/12,0)</f>
        <v>0</v>
      </c>
      <c r="F421" s="49">
        <f>IF(B421&lt;=$F$5,F420+D421-E421+$B$4,0)</f>
        <v>0</v>
      </c>
      <c r="G421" s="49">
        <f>IF(B421&lt;=$F$5,$F$4,0)</f>
        <v>0</v>
      </c>
      <c r="H421" s="49">
        <f>IF(B421&lt;=$F$5,H420+(H420+G421)*$F$6/12+G421,0)</f>
        <v>0</v>
      </c>
      <c r="I421" s="49">
        <f>IF(A421&lt;12,0,IF(B421=$F$5,1,0))</f>
        <v>0</v>
      </c>
      <c r="K421" s="49">
        <f>IF(I421=1,F421,0)</f>
        <v>0</v>
      </c>
      <c r="L421" s="49">
        <f>IF(I421=1,H421,0)</f>
        <v>0</v>
      </c>
      <c r="N421" s="49">
        <f>IF(H421&gt;F421,1,0)</f>
        <v>0</v>
      </c>
      <c r="P421" s="49">
        <f>IF(B421&lt;=$F$5,DATE(YEAR(P420),MONTH(P420)+1,DAY(P420)),0)</f>
        <v>0</v>
      </c>
    </row>
    <row r="422" spans="1:16" ht="12.75">
      <c r="A422" s="49">
        <f>IF(A421=12,1,A421+1)</f>
        <v>5</v>
      </c>
      <c r="B422" s="49">
        <f>IF(A421=12,B421+1,B421)</f>
        <v>35</v>
      </c>
      <c r="C422" s="49">
        <f>IF(B422&lt;=$F$5,$B$4,0)</f>
        <v>0</v>
      </c>
      <c r="D422" s="49">
        <f>IF(B422&lt;=$F$5,(F421+C422)*$B$5/12,0)</f>
        <v>0</v>
      </c>
      <c r="E422" s="49">
        <f>IF(B422&lt;=$F$5,(F421+C422)*$B$6/12,0)</f>
        <v>0</v>
      </c>
      <c r="F422" s="49">
        <f>IF(B422&lt;=$F$5,F421+D422-E422+$B$4,0)</f>
        <v>0</v>
      </c>
      <c r="G422" s="49">
        <f>IF(B422&lt;=$F$5,$F$4,0)</f>
        <v>0</v>
      </c>
      <c r="H422" s="49">
        <f>IF(B422&lt;=$F$5,H421+(H421+G422)*$F$6/12+G422,0)</f>
        <v>0</v>
      </c>
      <c r="I422" s="49">
        <f>IF(A422&lt;12,0,IF(B422=$F$5,1,0))</f>
        <v>0</v>
      </c>
      <c r="K422" s="49">
        <f>IF(I422=1,F422,0)</f>
        <v>0</v>
      </c>
      <c r="L422" s="49">
        <f>IF(I422=1,H422,0)</f>
        <v>0</v>
      </c>
      <c r="N422" s="49">
        <f>IF(H422&gt;F422,1,0)</f>
        <v>0</v>
      </c>
      <c r="P422" s="49">
        <f>IF(B422&lt;=$F$5,DATE(YEAR(P421),MONTH(P421)+1,DAY(P421)),0)</f>
        <v>0</v>
      </c>
    </row>
    <row r="423" spans="1:16" ht="12.75">
      <c r="A423" s="49">
        <f>IF(A422=12,1,A422+1)</f>
        <v>6</v>
      </c>
      <c r="B423" s="49">
        <f>IF(A422=12,B422+1,B422)</f>
        <v>35</v>
      </c>
      <c r="C423" s="49">
        <f>IF(B423&lt;=$F$5,$B$4,0)</f>
        <v>0</v>
      </c>
      <c r="D423" s="49">
        <f>IF(B423&lt;=$F$5,(F422+C423)*$B$5/12,0)</f>
        <v>0</v>
      </c>
      <c r="E423" s="49">
        <f>IF(B423&lt;=$F$5,(F422+C423)*$B$6/12,0)</f>
        <v>0</v>
      </c>
      <c r="F423" s="49">
        <f>IF(B423&lt;=$F$5,F422+D423-E423+$B$4,0)</f>
        <v>0</v>
      </c>
      <c r="G423" s="49">
        <f>IF(B423&lt;=$F$5,$F$4,0)</f>
        <v>0</v>
      </c>
      <c r="H423" s="49">
        <f>IF(B423&lt;=$F$5,H422+(H422+G423)*$F$6/12+G423,0)</f>
        <v>0</v>
      </c>
      <c r="I423" s="49">
        <f>IF(A423&lt;12,0,IF(B423=$F$5,1,0))</f>
        <v>0</v>
      </c>
      <c r="K423" s="49">
        <f>IF(I423=1,F423,0)</f>
        <v>0</v>
      </c>
      <c r="L423" s="49">
        <f>IF(I423=1,H423,0)</f>
        <v>0</v>
      </c>
      <c r="N423" s="49">
        <f>IF(H423&gt;F423,1,0)</f>
        <v>0</v>
      </c>
      <c r="P423" s="49">
        <f>IF(B423&lt;=$F$5,DATE(YEAR(P422),MONTH(P422)+1,DAY(P422)),0)</f>
        <v>0</v>
      </c>
    </row>
    <row r="424" spans="1:16" ht="12.75">
      <c r="A424" s="49">
        <f>IF(A423=12,1,A423+1)</f>
        <v>7</v>
      </c>
      <c r="B424" s="49">
        <f>IF(A423=12,B423+1,B423)</f>
        <v>35</v>
      </c>
      <c r="C424" s="49">
        <f>IF(B424&lt;=$F$5,$B$4,0)</f>
        <v>0</v>
      </c>
      <c r="D424" s="49">
        <f>IF(B424&lt;=$F$5,(F423+C424)*$B$5/12,0)</f>
        <v>0</v>
      </c>
      <c r="E424" s="49">
        <f>IF(B424&lt;=$F$5,(F423+C424)*$B$6/12,0)</f>
        <v>0</v>
      </c>
      <c r="F424" s="49">
        <f>IF(B424&lt;=$F$5,F423+D424-E424+$B$4,0)</f>
        <v>0</v>
      </c>
      <c r="G424" s="49">
        <f>IF(B424&lt;=$F$5,$F$4,0)</f>
        <v>0</v>
      </c>
      <c r="H424" s="49">
        <f>IF(B424&lt;=$F$5,H423+(H423+G424)*$F$6/12+G424,0)</f>
        <v>0</v>
      </c>
      <c r="I424" s="49">
        <f>IF(A424&lt;12,0,IF(B424=$F$5,1,0))</f>
        <v>0</v>
      </c>
      <c r="K424" s="49">
        <f>IF(I424=1,F424,0)</f>
        <v>0</v>
      </c>
      <c r="L424" s="49">
        <f>IF(I424=1,H424,0)</f>
        <v>0</v>
      </c>
      <c r="N424" s="49">
        <f>IF(H424&gt;F424,1,0)</f>
        <v>0</v>
      </c>
      <c r="P424" s="49">
        <f>IF(B424&lt;=$F$5,DATE(YEAR(P423),MONTH(P423)+1,DAY(P423)),0)</f>
        <v>0</v>
      </c>
    </row>
    <row r="425" spans="1:16" ht="12.75">
      <c r="A425" s="49">
        <f>IF(A424=12,1,A424+1)</f>
        <v>8</v>
      </c>
      <c r="B425" s="49">
        <f>IF(A424=12,B424+1,B424)</f>
        <v>35</v>
      </c>
      <c r="C425" s="49">
        <f>IF(B425&lt;=$F$5,$B$4,0)</f>
        <v>0</v>
      </c>
      <c r="D425" s="49">
        <f>IF(B425&lt;=$F$5,(F424+C425)*$B$5/12,0)</f>
        <v>0</v>
      </c>
      <c r="E425" s="49">
        <f>IF(B425&lt;=$F$5,(F424+C425)*$B$6/12,0)</f>
        <v>0</v>
      </c>
      <c r="F425" s="49">
        <f>IF(B425&lt;=$F$5,F424+D425-E425+$B$4,0)</f>
        <v>0</v>
      </c>
      <c r="G425" s="49">
        <f>IF(B425&lt;=$F$5,$F$4,0)</f>
        <v>0</v>
      </c>
      <c r="H425" s="49">
        <f>IF(B425&lt;=$F$5,H424+(H424+G425)*$F$6/12+G425,0)</f>
        <v>0</v>
      </c>
      <c r="I425" s="49">
        <f>IF(A425&lt;12,0,IF(B425=$F$5,1,0))</f>
        <v>0</v>
      </c>
      <c r="K425" s="49">
        <f>IF(I425=1,F425,0)</f>
        <v>0</v>
      </c>
      <c r="L425" s="49">
        <f>IF(I425=1,H425,0)</f>
        <v>0</v>
      </c>
      <c r="N425" s="49">
        <f>IF(H425&gt;F425,1,0)</f>
        <v>0</v>
      </c>
      <c r="P425" s="49">
        <f>IF(B425&lt;=$F$5,DATE(YEAR(P424),MONTH(P424)+1,DAY(P424)),0)</f>
        <v>0</v>
      </c>
    </row>
    <row r="426" spans="1:16" ht="12.75">
      <c r="A426" s="49">
        <f>IF(A425=12,1,A425+1)</f>
        <v>9</v>
      </c>
      <c r="B426" s="49">
        <f>IF(A425=12,B425+1,B425)</f>
        <v>35</v>
      </c>
      <c r="C426" s="49">
        <f>IF(B426&lt;=$F$5,$B$4,0)</f>
        <v>0</v>
      </c>
      <c r="D426" s="49">
        <f>IF(B426&lt;=$F$5,(F425+C426)*$B$5/12,0)</f>
        <v>0</v>
      </c>
      <c r="E426" s="49">
        <f>IF(B426&lt;=$F$5,(F425+C426)*$B$6/12,0)</f>
        <v>0</v>
      </c>
      <c r="F426" s="49">
        <f>IF(B426&lt;=$F$5,F425+D426-E426+$B$4,0)</f>
        <v>0</v>
      </c>
      <c r="G426" s="49">
        <f>IF(B426&lt;=$F$5,$F$4,0)</f>
        <v>0</v>
      </c>
      <c r="H426" s="49">
        <f>IF(B426&lt;=$F$5,H425+(H425+G426)*$F$6/12+G426,0)</f>
        <v>0</v>
      </c>
      <c r="I426" s="49">
        <f>IF(A426&lt;12,0,IF(B426=$F$5,1,0))</f>
        <v>0</v>
      </c>
      <c r="K426" s="49">
        <f>IF(I426=1,F426,0)</f>
        <v>0</v>
      </c>
      <c r="L426" s="49">
        <f>IF(I426=1,H426,0)</f>
        <v>0</v>
      </c>
      <c r="N426" s="49">
        <f>IF(H426&gt;F426,1,0)</f>
        <v>0</v>
      </c>
      <c r="P426" s="49">
        <f>IF(B426&lt;=$F$5,DATE(YEAR(P425),MONTH(P425)+1,DAY(P425)),0)</f>
        <v>0</v>
      </c>
    </row>
    <row r="427" spans="1:16" ht="12.75">
      <c r="A427" s="49">
        <f>IF(A426=12,1,A426+1)</f>
        <v>10</v>
      </c>
      <c r="B427" s="49">
        <f>IF(A426=12,B426+1,B426)</f>
        <v>35</v>
      </c>
      <c r="C427" s="49">
        <f>IF(B427&lt;=$F$5,$B$4,0)</f>
        <v>0</v>
      </c>
      <c r="D427" s="49">
        <f>IF(B427&lt;=$F$5,(F426+C427)*$B$5/12,0)</f>
        <v>0</v>
      </c>
      <c r="E427" s="49">
        <f>IF(B427&lt;=$F$5,(F426+C427)*$B$6/12,0)</f>
        <v>0</v>
      </c>
      <c r="F427" s="49">
        <f>IF(B427&lt;=$F$5,F426+D427-E427+$B$4,0)</f>
        <v>0</v>
      </c>
      <c r="G427" s="49">
        <f>IF(B427&lt;=$F$5,$F$4,0)</f>
        <v>0</v>
      </c>
      <c r="H427" s="49">
        <f>IF(B427&lt;=$F$5,H426+(H426+G427)*$F$6/12+G427,0)</f>
        <v>0</v>
      </c>
      <c r="I427" s="49">
        <f>IF(A427&lt;12,0,IF(B427=$F$5,1,0))</f>
        <v>0</v>
      </c>
      <c r="K427" s="49">
        <f>IF(I427=1,F427,0)</f>
        <v>0</v>
      </c>
      <c r="L427" s="49">
        <f>IF(I427=1,H427,0)</f>
        <v>0</v>
      </c>
      <c r="N427" s="49">
        <f>IF(H427&gt;F427,1,0)</f>
        <v>0</v>
      </c>
      <c r="P427" s="49">
        <f>IF(B427&lt;=$F$5,DATE(YEAR(P426),MONTH(P426)+1,DAY(P426)),0)</f>
        <v>0</v>
      </c>
    </row>
    <row r="428" spans="1:16" ht="12.75">
      <c r="A428" s="49">
        <f>IF(A427=12,1,A427+1)</f>
        <v>11</v>
      </c>
      <c r="B428" s="49">
        <f>IF(A427=12,B427+1,B427)</f>
        <v>35</v>
      </c>
      <c r="C428" s="49">
        <f>IF(B428&lt;=$F$5,$B$4,0)</f>
        <v>0</v>
      </c>
      <c r="D428" s="49">
        <f>IF(B428&lt;=$F$5,(F427+C428)*$B$5/12,0)</f>
        <v>0</v>
      </c>
      <c r="E428" s="49">
        <f>IF(B428&lt;=$F$5,(F427+C428)*$B$6/12,0)</f>
        <v>0</v>
      </c>
      <c r="F428" s="49">
        <f>IF(B428&lt;=$F$5,F427+D428-E428+$B$4,0)</f>
        <v>0</v>
      </c>
      <c r="G428" s="49">
        <f>IF(B428&lt;=$F$5,$F$4,0)</f>
        <v>0</v>
      </c>
      <c r="H428" s="49">
        <f>IF(B428&lt;=$F$5,H427+(H427+G428)*$F$6/12+G428,0)</f>
        <v>0</v>
      </c>
      <c r="I428" s="49">
        <f>IF(A428&lt;12,0,IF(B428=$F$5,1,0))</f>
        <v>0</v>
      </c>
      <c r="K428" s="49">
        <f>IF(I428=1,F428,0)</f>
        <v>0</v>
      </c>
      <c r="L428" s="49">
        <f>IF(I428=1,H428,0)</f>
        <v>0</v>
      </c>
      <c r="N428" s="49">
        <f>IF(H428&gt;F428,1,0)</f>
        <v>0</v>
      </c>
      <c r="P428" s="49">
        <f>IF(B428&lt;=$F$5,DATE(YEAR(P427),MONTH(P427)+1,DAY(P427)),0)</f>
        <v>0</v>
      </c>
    </row>
    <row r="429" spans="1:16" ht="12.75">
      <c r="A429" s="49">
        <f>IF(A428=12,1,A428+1)</f>
        <v>12</v>
      </c>
      <c r="B429" s="49">
        <f>IF(A428=12,B428+1,B428)</f>
        <v>35</v>
      </c>
      <c r="C429" s="49">
        <f>IF(B429&lt;=$F$5,$B$4,0)</f>
        <v>0</v>
      </c>
      <c r="D429" s="49">
        <f>IF(B429&lt;=$F$5,(F428+C429)*$B$5/12,0)</f>
        <v>0</v>
      </c>
      <c r="E429" s="49">
        <f>IF(B429&lt;=$F$5,(F428+C429)*$B$6/12,0)</f>
        <v>0</v>
      </c>
      <c r="F429" s="49">
        <f>IF(B429&lt;=$F$5,F428+D429-E429+$B$4,0)</f>
        <v>0</v>
      </c>
      <c r="G429" s="49">
        <f>IF(B429&lt;=$F$5,$F$4,0)</f>
        <v>0</v>
      </c>
      <c r="H429" s="49">
        <f>IF(B429&lt;=$F$5,H428+(H428+G429)*$F$6/12+G429,0)</f>
        <v>0</v>
      </c>
      <c r="I429" s="49">
        <f>IF(A429&lt;12,0,IF(B429=$F$5,1,0))</f>
        <v>0</v>
      </c>
      <c r="K429" s="49">
        <f>IF(I429=1,F429,0)</f>
        <v>0</v>
      </c>
      <c r="L429" s="49">
        <f>IF(I429=1,H429,0)</f>
        <v>0</v>
      </c>
      <c r="N429" s="49">
        <f>IF(H429&gt;F429,1,0)</f>
        <v>0</v>
      </c>
      <c r="P429" s="49">
        <f>IF(B429&lt;=$F$5,DATE(YEAR(P428),MONTH(P428)+1,DAY(P428)),0)</f>
        <v>0</v>
      </c>
    </row>
    <row r="430" spans="1:16" ht="12.75">
      <c r="A430" s="49">
        <f>IF(A429=12,1,A429+1)</f>
        <v>1</v>
      </c>
      <c r="B430" s="49">
        <f>IF(A429=12,B429+1,B429)</f>
        <v>36</v>
      </c>
      <c r="C430" s="49">
        <f>IF(B430&lt;=$F$5,$B$4,0)</f>
        <v>0</v>
      </c>
      <c r="D430" s="49">
        <f>IF(B430&lt;=$F$5,(F429+C430)*$B$5/12,0)</f>
        <v>0</v>
      </c>
      <c r="E430" s="49">
        <f>IF(B430&lt;=$F$5,(F429+C430)*$B$6/12,0)</f>
        <v>0</v>
      </c>
      <c r="F430" s="49">
        <f>IF(B430&lt;=$F$5,F429+D430-E430+$B$4,0)</f>
        <v>0</v>
      </c>
      <c r="G430" s="49">
        <f>IF(B430&lt;=$F$5,$F$4,0)</f>
        <v>0</v>
      </c>
      <c r="H430" s="49">
        <f>IF(B430&lt;=$F$5,H429+(H429+G430)*$F$6/12+G430,0)</f>
        <v>0</v>
      </c>
      <c r="I430" s="49">
        <f>IF(A430&lt;12,0,IF(B430=$F$5,1,0))</f>
        <v>0</v>
      </c>
      <c r="K430" s="49">
        <f>IF(I430=1,F430,0)</f>
        <v>0</v>
      </c>
      <c r="L430" s="49">
        <f>IF(I430=1,H430,0)</f>
        <v>0</v>
      </c>
      <c r="N430" s="49">
        <f>IF(H430&gt;F430,1,0)</f>
        <v>0</v>
      </c>
      <c r="P430" s="49">
        <f>IF(B430&lt;=$F$5,DATE(YEAR(P429),MONTH(P429)+1,DAY(P429)),0)</f>
        <v>0</v>
      </c>
    </row>
    <row r="431" spans="1:16" ht="12.75">
      <c r="A431" s="49">
        <f>IF(A430=12,1,A430+1)</f>
        <v>2</v>
      </c>
      <c r="B431" s="49">
        <f>IF(A430=12,B430+1,B430)</f>
        <v>36</v>
      </c>
      <c r="C431" s="49">
        <f>IF(B431&lt;=$F$5,$B$4,0)</f>
        <v>0</v>
      </c>
      <c r="D431" s="49">
        <f>IF(B431&lt;=$F$5,(F430+C431)*$B$5/12,0)</f>
        <v>0</v>
      </c>
      <c r="E431" s="49">
        <f>IF(B431&lt;=$F$5,(F430+C431)*$B$6/12,0)</f>
        <v>0</v>
      </c>
      <c r="F431" s="49">
        <f>IF(B431&lt;=$F$5,F430+D431-E431+$B$4,0)</f>
        <v>0</v>
      </c>
      <c r="G431" s="49">
        <f>IF(B431&lt;=$F$5,$F$4,0)</f>
        <v>0</v>
      </c>
      <c r="H431" s="49">
        <f>IF(B431&lt;=$F$5,H430+(H430+G431)*$F$6/12+G431,0)</f>
        <v>0</v>
      </c>
      <c r="I431" s="49">
        <f>IF(A431&lt;12,0,IF(B431=$F$5,1,0))</f>
        <v>0</v>
      </c>
      <c r="K431" s="49">
        <f>IF(I431=1,F431,0)</f>
        <v>0</v>
      </c>
      <c r="L431" s="49">
        <f>IF(I431=1,H431,0)</f>
        <v>0</v>
      </c>
      <c r="N431" s="49">
        <f>IF(H431&gt;F431,1,0)</f>
        <v>0</v>
      </c>
      <c r="P431" s="49">
        <f>IF(B431&lt;=$F$5,DATE(YEAR(P430),MONTH(P430)+1,DAY(P430)),0)</f>
        <v>0</v>
      </c>
    </row>
    <row r="432" spans="1:16" ht="12.75">
      <c r="A432" s="49">
        <f>IF(A431=12,1,A431+1)</f>
        <v>3</v>
      </c>
      <c r="B432" s="49">
        <f>IF(A431=12,B431+1,B431)</f>
        <v>36</v>
      </c>
      <c r="C432" s="49">
        <f>IF(B432&lt;=$F$5,$B$4,0)</f>
        <v>0</v>
      </c>
      <c r="D432" s="49">
        <f>IF(B432&lt;=$F$5,(F431+C432)*$B$5/12,0)</f>
        <v>0</v>
      </c>
      <c r="E432" s="49">
        <f>IF(B432&lt;=$F$5,(F431+C432)*$B$6/12,0)</f>
        <v>0</v>
      </c>
      <c r="F432" s="49">
        <f>IF(B432&lt;=$F$5,F431+D432-E432+$B$4,0)</f>
        <v>0</v>
      </c>
      <c r="G432" s="49">
        <f>IF(B432&lt;=$F$5,$F$4,0)</f>
        <v>0</v>
      </c>
      <c r="H432" s="49">
        <f>IF(B432&lt;=$F$5,H431+(H431+G432)*$F$6/12+G432,0)</f>
        <v>0</v>
      </c>
      <c r="I432" s="49">
        <f>IF(A432&lt;12,0,IF(B432=$F$5,1,0))</f>
        <v>0</v>
      </c>
      <c r="K432" s="49">
        <f>IF(I432=1,F432,0)</f>
        <v>0</v>
      </c>
      <c r="L432" s="49">
        <f>IF(I432=1,H432,0)</f>
        <v>0</v>
      </c>
      <c r="N432" s="49">
        <f>IF(H432&gt;F432,1,0)</f>
        <v>0</v>
      </c>
      <c r="P432" s="49">
        <f>IF(B432&lt;=$F$5,DATE(YEAR(P431),MONTH(P431)+1,DAY(P431)),0)</f>
        <v>0</v>
      </c>
    </row>
    <row r="433" spans="1:16" ht="12.75">
      <c r="A433" s="49">
        <f>IF(A432=12,1,A432+1)</f>
        <v>4</v>
      </c>
      <c r="B433" s="49">
        <f>IF(A432=12,B432+1,B432)</f>
        <v>36</v>
      </c>
      <c r="C433" s="49">
        <f>IF(B433&lt;=$F$5,$B$4,0)</f>
        <v>0</v>
      </c>
      <c r="D433" s="49">
        <f>IF(B433&lt;=$F$5,(F432+C433)*$B$5/12,0)</f>
        <v>0</v>
      </c>
      <c r="E433" s="49">
        <f>IF(B433&lt;=$F$5,(F432+C433)*$B$6/12,0)</f>
        <v>0</v>
      </c>
      <c r="F433" s="49">
        <f>IF(B433&lt;=$F$5,F432+D433-E433+$B$4,0)</f>
        <v>0</v>
      </c>
      <c r="G433" s="49">
        <f>IF(B433&lt;=$F$5,$F$4,0)</f>
        <v>0</v>
      </c>
      <c r="H433" s="49">
        <f>IF(B433&lt;=$F$5,H432+(H432+G433)*$F$6/12+G433,0)</f>
        <v>0</v>
      </c>
      <c r="I433" s="49">
        <f>IF(A433&lt;12,0,IF(B433=$F$5,1,0))</f>
        <v>0</v>
      </c>
      <c r="K433" s="49">
        <f>IF(I433=1,F433,0)</f>
        <v>0</v>
      </c>
      <c r="L433" s="49">
        <f>IF(I433=1,H433,0)</f>
        <v>0</v>
      </c>
      <c r="N433" s="49">
        <f>IF(H433&gt;F433,1,0)</f>
        <v>0</v>
      </c>
      <c r="P433" s="49">
        <f>IF(B433&lt;=$F$5,DATE(YEAR(P432),MONTH(P432)+1,DAY(P432)),0)</f>
        <v>0</v>
      </c>
    </row>
    <row r="434" spans="1:16" ht="12.75">
      <c r="A434" s="49">
        <f>IF(A433=12,1,A433+1)</f>
        <v>5</v>
      </c>
      <c r="B434" s="49">
        <f>IF(A433=12,B433+1,B433)</f>
        <v>36</v>
      </c>
      <c r="C434" s="49">
        <f>IF(B434&lt;=$F$5,$B$4,0)</f>
        <v>0</v>
      </c>
      <c r="D434" s="49">
        <f>IF(B434&lt;=$F$5,(F433+C434)*$B$5/12,0)</f>
        <v>0</v>
      </c>
      <c r="E434" s="49">
        <f>IF(B434&lt;=$F$5,(F433+C434)*$B$6/12,0)</f>
        <v>0</v>
      </c>
      <c r="F434" s="49">
        <f>IF(B434&lt;=$F$5,F433+D434-E434+$B$4,0)</f>
        <v>0</v>
      </c>
      <c r="G434" s="49">
        <f>IF(B434&lt;=$F$5,$F$4,0)</f>
        <v>0</v>
      </c>
      <c r="H434" s="49">
        <f>IF(B434&lt;=$F$5,H433+(H433+G434)*$F$6/12+G434,0)</f>
        <v>0</v>
      </c>
      <c r="I434" s="49">
        <f>IF(A434&lt;12,0,IF(B434=$F$5,1,0))</f>
        <v>0</v>
      </c>
      <c r="K434" s="49">
        <f>IF(I434=1,F434,0)</f>
        <v>0</v>
      </c>
      <c r="L434" s="49">
        <f>IF(I434=1,H434,0)</f>
        <v>0</v>
      </c>
      <c r="N434" s="49">
        <f>IF(H434&gt;F434,1,0)</f>
        <v>0</v>
      </c>
      <c r="P434" s="49">
        <f>IF(B434&lt;=$F$5,DATE(YEAR(P433),MONTH(P433)+1,DAY(P433)),0)</f>
        <v>0</v>
      </c>
    </row>
    <row r="435" spans="1:16" ht="12.75">
      <c r="A435" s="49">
        <f>IF(A434=12,1,A434+1)</f>
        <v>6</v>
      </c>
      <c r="B435" s="49">
        <f>IF(A434=12,B434+1,B434)</f>
        <v>36</v>
      </c>
      <c r="C435" s="49">
        <f>IF(B435&lt;=$F$5,$B$4,0)</f>
        <v>0</v>
      </c>
      <c r="D435" s="49">
        <f>IF(B435&lt;=$F$5,(F434+C435)*$B$5/12,0)</f>
        <v>0</v>
      </c>
      <c r="E435" s="49">
        <f>IF(B435&lt;=$F$5,(F434+C435)*$B$6/12,0)</f>
        <v>0</v>
      </c>
      <c r="F435" s="49">
        <f>IF(B435&lt;=$F$5,F434+D435-E435+$B$4,0)</f>
        <v>0</v>
      </c>
      <c r="G435" s="49">
        <f>IF(B435&lt;=$F$5,$F$4,0)</f>
        <v>0</v>
      </c>
      <c r="H435" s="49">
        <f>IF(B435&lt;=$F$5,H434+(H434+G435)*$F$6/12+G435,0)</f>
        <v>0</v>
      </c>
      <c r="I435" s="49">
        <f>IF(A435&lt;12,0,IF(B435=$F$5,1,0))</f>
        <v>0</v>
      </c>
      <c r="K435" s="49">
        <f>IF(I435=1,F435,0)</f>
        <v>0</v>
      </c>
      <c r="L435" s="49">
        <f>IF(I435=1,H435,0)</f>
        <v>0</v>
      </c>
      <c r="N435" s="49">
        <f>IF(H435&gt;F435,1,0)</f>
        <v>0</v>
      </c>
      <c r="P435" s="49">
        <f>IF(B435&lt;=$F$5,DATE(YEAR(P434),MONTH(P434)+1,DAY(P434)),0)</f>
        <v>0</v>
      </c>
    </row>
    <row r="436" spans="1:16" ht="12.75">
      <c r="A436" s="49">
        <f>IF(A435=12,1,A435+1)</f>
        <v>7</v>
      </c>
      <c r="B436" s="49">
        <f>IF(A435=12,B435+1,B435)</f>
        <v>36</v>
      </c>
      <c r="C436" s="49">
        <f>IF(B436&lt;=$F$5,$B$4,0)</f>
        <v>0</v>
      </c>
      <c r="D436" s="49">
        <f>IF(B436&lt;=$F$5,(F435+C436)*$B$5/12,0)</f>
        <v>0</v>
      </c>
      <c r="E436" s="49">
        <f>IF(B436&lt;=$F$5,(F435+C436)*$B$6/12,0)</f>
        <v>0</v>
      </c>
      <c r="F436" s="49">
        <f>IF(B436&lt;=$F$5,F435+D436-E436+$B$4,0)</f>
        <v>0</v>
      </c>
      <c r="G436" s="49">
        <f>IF(B436&lt;=$F$5,$F$4,0)</f>
        <v>0</v>
      </c>
      <c r="H436" s="49">
        <f>IF(B436&lt;=$F$5,H435+(H435+G436)*$F$6/12+G436,0)</f>
        <v>0</v>
      </c>
      <c r="I436" s="49">
        <f>IF(A436&lt;12,0,IF(B436=$F$5,1,0))</f>
        <v>0</v>
      </c>
      <c r="K436" s="49">
        <f>IF(I436=1,F436,0)</f>
        <v>0</v>
      </c>
      <c r="L436" s="49">
        <f>IF(I436=1,H436,0)</f>
        <v>0</v>
      </c>
      <c r="N436" s="49">
        <f>IF(H436&gt;F436,1,0)</f>
        <v>0</v>
      </c>
      <c r="P436" s="49">
        <f>IF(B436&lt;=$F$5,DATE(YEAR(P435),MONTH(P435)+1,DAY(P435)),0)</f>
        <v>0</v>
      </c>
    </row>
    <row r="437" spans="1:16" ht="12.75">
      <c r="A437" s="49">
        <f>IF(A436=12,1,A436+1)</f>
        <v>8</v>
      </c>
      <c r="B437" s="49">
        <f>IF(A436=12,B436+1,B436)</f>
        <v>36</v>
      </c>
      <c r="C437" s="49">
        <f>IF(B437&lt;=$F$5,$B$4,0)</f>
        <v>0</v>
      </c>
      <c r="D437" s="49">
        <f>IF(B437&lt;=$F$5,(F436+C437)*$B$5/12,0)</f>
        <v>0</v>
      </c>
      <c r="E437" s="49">
        <f>IF(B437&lt;=$F$5,(F436+C437)*$B$6/12,0)</f>
        <v>0</v>
      </c>
      <c r="F437" s="49">
        <f>IF(B437&lt;=$F$5,F436+D437-E437+$B$4,0)</f>
        <v>0</v>
      </c>
      <c r="G437" s="49">
        <f>IF(B437&lt;=$F$5,$F$4,0)</f>
        <v>0</v>
      </c>
      <c r="H437" s="49">
        <f>IF(B437&lt;=$F$5,H436+(H436+G437)*$F$6/12+G437,0)</f>
        <v>0</v>
      </c>
      <c r="I437" s="49">
        <f>IF(A437&lt;12,0,IF(B437=$F$5,1,0))</f>
        <v>0</v>
      </c>
      <c r="K437" s="49">
        <f>IF(I437=1,F437,0)</f>
        <v>0</v>
      </c>
      <c r="L437" s="49">
        <f>IF(I437=1,H437,0)</f>
        <v>0</v>
      </c>
      <c r="N437" s="49">
        <f>IF(H437&gt;F437,1,0)</f>
        <v>0</v>
      </c>
      <c r="P437" s="49">
        <f>IF(B437&lt;=$F$5,DATE(YEAR(P436),MONTH(P436)+1,DAY(P436)),0)</f>
        <v>0</v>
      </c>
    </row>
    <row r="438" spans="1:16" ht="12.75">
      <c r="A438" s="49">
        <f>IF(A437=12,1,A437+1)</f>
        <v>9</v>
      </c>
      <c r="B438" s="49">
        <f>IF(A437=12,B437+1,B437)</f>
        <v>36</v>
      </c>
      <c r="C438" s="49">
        <f>IF(B438&lt;=$F$5,$B$4,0)</f>
        <v>0</v>
      </c>
      <c r="D438" s="49">
        <f>IF(B438&lt;=$F$5,(F437+C438)*$B$5/12,0)</f>
        <v>0</v>
      </c>
      <c r="E438" s="49">
        <f>IF(B438&lt;=$F$5,(F437+C438)*$B$6/12,0)</f>
        <v>0</v>
      </c>
      <c r="F438" s="49">
        <f>IF(B438&lt;=$F$5,F437+D438-E438+$B$4,0)</f>
        <v>0</v>
      </c>
      <c r="G438" s="49">
        <f>IF(B438&lt;=$F$5,$F$4,0)</f>
        <v>0</v>
      </c>
      <c r="H438" s="49">
        <f>IF(B438&lt;=$F$5,H437+(H437+G438)*$F$6/12+G438,0)</f>
        <v>0</v>
      </c>
      <c r="I438" s="49">
        <f>IF(A438&lt;12,0,IF(B438=$F$5,1,0))</f>
        <v>0</v>
      </c>
      <c r="K438" s="49">
        <f>IF(I438=1,F438,0)</f>
        <v>0</v>
      </c>
      <c r="L438" s="49">
        <f>IF(I438=1,H438,0)</f>
        <v>0</v>
      </c>
      <c r="N438" s="49">
        <f>IF(H438&gt;F438,1,0)</f>
        <v>0</v>
      </c>
      <c r="P438" s="49">
        <f>IF(B438&lt;=$F$5,DATE(YEAR(P437),MONTH(P437)+1,DAY(P437)),0)</f>
        <v>0</v>
      </c>
    </row>
    <row r="439" spans="1:16" ht="12.75">
      <c r="A439" s="49">
        <f>IF(A438=12,1,A438+1)</f>
        <v>10</v>
      </c>
      <c r="B439" s="49">
        <f>IF(A438=12,B438+1,B438)</f>
        <v>36</v>
      </c>
      <c r="C439" s="49">
        <f>IF(B439&lt;=$F$5,$B$4,0)</f>
        <v>0</v>
      </c>
      <c r="D439" s="49">
        <f>IF(B439&lt;=$F$5,(F438+C439)*$B$5/12,0)</f>
        <v>0</v>
      </c>
      <c r="E439" s="49">
        <f>IF(B439&lt;=$F$5,(F438+C439)*$B$6/12,0)</f>
        <v>0</v>
      </c>
      <c r="F439" s="49">
        <f>IF(B439&lt;=$F$5,F438+D439-E439+$B$4,0)</f>
        <v>0</v>
      </c>
      <c r="G439" s="49">
        <f>IF(B439&lt;=$F$5,$F$4,0)</f>
        <v>0</v>
      </c>
      <c r="H439" s="49">
        <f>IF(B439&lt;=$F$5,H438+(H438+G439)*$F$6/12+G439,0)</f>
        <v>0</v>
      </c>
      <c r="I439" s="49">
        <f>IF(A439&lt;12,0,IF(B439=$F$5,1,0))</f>
        <v>0</v>
      </c>
      <c r="K439" s="49">
        <f>IF(I439=1,F439,0)</f>
        <v>0</v>
      </c>
      <c r="L439" s="49">
        <f>IF(I439=1,H439,0)</f>
        <v>0</v>
      </c>
      <c r="N439" s="49">
        <f>IF(H439&gt;F439,1,0)</f>
        <v>0</v>
      </c>
      <c r="P439" s="49">
        <f>IF(B439&lt;=$F$5,DATE(YEAR(P438),MONTH(P438)+1,DAY(P438)),0)</f>
        <v>0</v>
      </c>
    </row>
    <row r="440" spans="1:16" ht="12.75">
      <c r="A440" s="49">
        <f>IF(A439=12,1,A439+1)</f>
        <v>11</v>
      </c>
      <c r="B440" s="49">
        <f>IF(A439=12,B439+1,B439)</f>
        <v>36</v>
      </c>
      <c r="C440" s="49">
        <f>IF(B440&lt;=$F$5,$B$4,0)</f>
        <v>0</v>
      </c>
      <c r="D440" s="49">
        <f>IF(B440&lt;=$F$5,(F439+C440)*$B$5/12,0)</f>
        <v>0</v>
      </c>
      <c r="E440" s="49">
        <f>IF(B440&lt;=$F$5,(F439+C440)*$B$6/12,0)</f>
        <v>0</v>
      </c>
      <c r="F440" s="49">
        <f>IF(B440&lt;=$F$5,F439+D440-E440+$B$4,0)</f>
        <v>0</v>
      </c>
      <c r="G440" s="49">
        <f>IF(B440&lt;=$F$5,$F$4,0)</f>
        <v>0</v>
      </c>
      <c r="H440" s="49">
        <f>IF(B440&lt;=$F$5,H439+(H439+G440)*$F$6/12+G440,0)</f>
        <v>0</v>
      </c>
      <c r="I440" s="49">
        <f>IF(A440&lt;12,0,IF(B440=$F$5,1,0))</f>
        <v>0</v>
      </c>
      <c r="K440" s="49">
        <f>IF(I440=1,F440,0)</f>
        <v>0</v>
      </c>
      <c r="L440" s="49">
        <f>IF(I440=1,H440,0)</f>
        <v>0</v>
      </c>
      <c r="N440" s="49">
        <f>IF(H440&gt;F440,1,0)</f>
        <v>0</v>
      </c>
      <c r="P440" s="49">
        <f>IF(B440&lt;=$F$5,DATE(YEAR(P439),MONTH(P439)+1,DAY(P439)),0)</f>
        <v>0</v>
      </c>
    </row>
    <row r="441" spans="1:16" ht="12.75">
      <c r="A441" s="49">
        <f>IF(A440=12,1,A440+1)</f>
        <v>12</v>
      </c>
      <c r="B441" s="49">
        <f>IF(A440=12,B440+1,B440)</f>
        <v>36</v>
      </c>
      <c r="C441" s="49">
        <f>IF(B441&lt;=$F$5,$B$4,0)</f>
        <v>0</v>
      </c>
      <c r="D441" s="49">
        <f>IF(B441&lt;=$F$5,(F440+C441)*$B$5/12,0)</f>
        <v>0</v>
      </c>
      <c r="E441" s="49">
        <f>IF(B441&lt;=$F$5,(F440+C441)*$B$6/12,0)</f>
        <v>0</v>
      </c>
      <c r="F441" s="49">
        <f>IF(B441&lt;=$F$5,F440+D441-E441+$B$4,0)</f>
        <v>0</v>
      </c>
      <c r="G441" s="49">
        <f>IF(B441&lt;=$F$5,$F$4,0)</f>
        <v>0</v>
      </c>
      <c r="H441" s="49">
        <f>IF(B441&lt;=$F$5,H440+(H440+G441)*$F$6/12+G441,0)</f>
        <v>0</v>
      </c>
      <c r="I441" s="49">
        <f>IF(A441&lt;12,0,IF(B441=$F$5,1,0))</f>
        <v>0</v>
      </c>
      <c r="K441" s="49">
        <f>IF(I441=1,F441,0)</f>
        <v>0</v>
      </c>
      <c r="L441" s="49">
        <f>IF(I441=1,H441,0)</f>
        <v>0</v>
      </c>
      <c r="N441" s="49">
        <f>IF(H441&gt;F441,1,0)</f>
        <v>0</v>
      </c>
      <c r="P441" s="49">
        <f>IF(B441&lt;=$F$5,DATE(YEAR(P440),MONTH(P440)+1,DAY(P440)),0)</f>
        <v>0</v>
      </c>
    </row>
    <row r="442" spans="1:16" ht="12.75">
      <c r="A442" s="49">
        <f>IF(A441=12,1,A441+1)</f>
        <v>1</v>
      </c>
      <c r="B442" s="49">
        <f>IF(A441=12,B441+1,B441)</f>
        <v>37</v>
      </c>
      <c r="C442" s="49">
        <f>IF(B442&lt;=$F$5,$B$4,0)</f>
        <v>0</v>
      </c>
      <c r="D442" s="49">
        <f>IF(B442&lt;=$F$5,(F441+C442)*$B$5/12,0)</f>
        <v>0</v>
      </c>
      <c r="E442" s="49">
        <f>IF(B442&lt;=$F$5,(F441+C442)*$B$6/12,0)</f>
        <v>0</v>
      </c>
      <c r="F442" s="49">
        <f>IF(B442&lt;=$F$5,F441+D442-E442+$B$4,0)</f>
        <v>0</v>
      </c>
      <c r="G442" s="49">
        <f>IF(B442&lt;=$F$5,$F$4,0)</f>
        <v>0</v>
      </c>
      <c r="H442" s="49">
        <f>IF(B442&lt;=$F$5,H441+(H441+G442)*$F$6/12+G442,0)</f>
        <v>0</v>
      </c>
      <c r="I442" s="49">
        <f>IF(A442&lt;12,0,IF(B442=$F$5,1,0))</f>
        <v>0</v>
      </c>
      <c r="K442" s="49">
        <f>IF(I442=1,F442,0)</f>
        <v>0</v>
      </c>
      <c r="L442" s="49">
        <f>IF(I442=1,H442,0)</f>
        <v>0</v>
      </c>
      <c r="N442" s="49">
        <f>IF(H442&gt;F442,1,0)</f>
        <v>0</v>
      </c>
      <c r="P442" s="49">
        <f>IF(B442&lt;=$F$5,DATE(YEAR(P441),MONTH(P441)+1,DAY(P441)),0)</f>
        <v>0</v>
      </c>
    </row>
    <row r="443" spans="1:16" ht="12.75">
      <c r="A443" s="49">
        <f>IF(A442=12,1,A442+1)</f>
        <v>2</v>
      </c>
      <c r="B443" s="49">
        <f>IF(A442=12,B442+1,B442)</f>
        <v>37</v>
      </c>
      <c r="C443" s="49">
        <f>IF(B443&lt;=$F$5,$B$4,0)</f>
        <v>0</v>
      </c>
      <c r="D443" s="49">
        <f>IF(B443&lt;=$F$5,(F442+C443)*$B$5/12,0)</f>
        <v>0</v>
      </c>
      <c r="E443" s="49">
        <f>IF(B443&lt;=$F$5,(F442+C443)*$B$6/12,0)</f>
        <v>0</v>
      </c>
      <c r="F443" s="49">
        <f>IF(B443&lt;=$F$5,F442+D443-E443+$B$4,0)</f>
        <v>0</v>
      </c>
      <c r="G443" s="49">
        <f>IF(B443&lt;=$F$5,$F$4,0)</f>
        <v>0</v>
      </c>
      <c r="H443" s="49">
        <f>IF(B443&lt;=$F$5,H442+(H442+G443)*$F$6/12+G443,0)</f>
        <v>0</v>
      </c>
      <c r="I443" s="49">
        <f>IF(A443&lt;12,0,IF(B443=$F$5,1,0))</f>
        <v>0</v>
      </c>
      <c r="K443" s="49">
        <f>IF(I443=1,F443,0)</f>
        <v>0</v>
      </c>
      <c r="L443" s="49">
        <f>IF(I443=1,H443,0)</f>
        <v>0</v>
      </c>
      <c r="N443" s="49">
        <f>IF(H443&gt;F443,1,0)</f>
        <v>0</v>
      </c>
      <c r="P443" s="49">
        <f>IF(B443&lt;=$F$5,DATE(YEAR(P442),MONTH(P442)+1,DAY(P442)),0)</f>
        <v>0</v>
      </c>
    </row>
    <row r="444" spans="1:16" ht="12.75">
      <c r="A444" s="49">
        <f>IF(A443=12,1,A443+1)</f>
        <v>3</v>
      </c>
      <c r="B444" s="49">
        <f>IF(A443=12,B443+1,B443)</f>
        <v>37</v>
      </c>
      <c r="C444" s="49">
        <f>IF(B444&lt;=$F$5,$B$4,0)</f>
        <v>0</v>
      </c>
      <c r="D444" s="49">
        <f>IF(B444&lt;=$F$5,(F443+C444)*$B$5/12,0)</f>
        <v>0</v>
      </c>
      <c r="E444" s="49">
        <f>IF(B444&lt;=$F$5,(F443+C444)*$B$6/12,0)</f>
        <v>0</v>
      </c>
      <c r="F444" s="49">
        <f>IF(B444&lt;=$F$5,F443+D444-E444+$B$4,0)</f>
        <v>0</v>
      </c>
      <c r="G444" s="49">
        <f>IF(B444&lt;=$F$5,$F$4,0)</f>
        <v>0</v>
      </c>
      <c r="H444" s="49">
        <f>IF(B444&lt;=$F$5,H443+(H443+G444)*$F$6/12+G444,0)</f>
        <v>0</v>
      </c>
      <c r="I444" s="49">
        <f>IF(A444&lt;12,0,IF(B444=$F$5,1,0))</f>
        <v>0</v>
      </c>
      <c r="K444" s="49">
        <f>IF(I444=1,F444,0)</f>
        <v>0</v>
      </c>
      <c r="L444" s="49">
        <f>IF(I444=1,H444,0)</f>
        <v>0</v>
      </c>
      <c r="N444" s="49">
        <f>IF(H444&gt;F444,1,0)</f>
        <v>0</v>
      </c>
      <c r="P444" s="49">
        <f>IF(B444&lt;=$F$5,DATE(YEAR(P443),MONTH(P443)+1,DAY(P443)),0)</f>
        <v>0</v>
      </c>
    </row>
    <row r="445" spans="1:16" ht="12.75">
      <c r="A445" s="49">
        <f>IF(A444=12,1,A444+1)</f>
        <v>4</v>
      </c>
      <c r="B445" s="49">
        <f>IF(A444=12,B444+1,B444)</f>
        <v>37</v>
      </c>
      <c r="C445" s="49">
        <f>IF(B445&lt;=$F$5,$B$4,0)</f>
        <v>0</v>
      </c>
      <c r="D445" s="49">
        <f>IF(B445&lt;=$F$5,(F444+C445)*$B$5/12,0)</f>
        <v>0</v>
      </c>
      <c r="E445" s="49">
        <f>IF(B445&lt;=$F$5,(F444+C445)*$B$6/12,0)</f>
        <v>0</v>
      </c>
      <c r="F445" s="49">
        <f>IF(B445&lt;=$F$5,F444+D445-E445+$B$4,0)</f>
        <v>0</v>
      </c>
      <c r="G445" s="49">
        <f>IF(B445&lt;=$F$5,$F$4,0)</f>
        <v>0</v>
      </c>
      <c r="H445" s="49">
        <f>IF(B445&lt;=$F$5,H444+(H444+G445)*$F$6/12+G445,0)</f>
        <v>0</v>
      </c>
      <c r="I445" s="49">
        <f>IF(A445&lt;12,0,IF(B445=$F$5,1,0))</f>
        <v>0</v>
      </c>
      <c r="K445" s="49">
        <f>IF(I445=1,F445,0)</f>
        <v>0</v>
      </c>
      <c r="L445" s="49">
        <f>IF(I445=1,H445,0)</f>
        <v>0</v>
      </c>
      <c r="N445" s="49">
        <f>IF(H445&gt;F445,1,0)</f>
        <v>0</v>
      </c>
      <c r="P445" s="49">
        <f>IF(B445&lt;=$F$5,DATE(YEAR(P444),MONTH(P444)+1,DAY(P444)),0)</f>
        <v>0</v>
      </c>
    </row>
    <row r="446" spans="1:16" ht="12.75">
      <c r="A446" s="49">
        <f>IF(A445=12,1,A445+1)</f>
        <v>5</v>
      </c>
      <c r="B446" s="49">
        <f>IF(A445=12,B445+1,B445)</f>
        <v>37</v>
      </c>
      <c r="C446" s="49">
        <f>IF(B446&lt;=$F$5,$B$4,0)</f>
        <v>0</v>
      </c>
      <c r="D446" s="49">
        <f>IF(B446&lt;=$F$5,(F445+C446)*$B$5/12,0)</f>
        <v>0</v>
      </c>
      <c r="E446" s="49">
        <f>IF(B446&lt;=$F$5,(F445+C446)*$B$6/12,0)</f>
        <v>0</v>
      </c>
      <c r="F446" s="49">
        <f>IF(B446&lt;=$F$5,F445+D446-E446+$B$4,0)</f>
        <v>0</v>
      </c>
      <c r="G446" s="49">
        <f>IF(B446&lt;=$F$5,$F$4,0)</f>
        <v>0</v>
      </c>
      <c r="H446" s="49">
        <f>IF(B446&lt;=$F$5,H445+(H445+G446)*$F$6/12+G446,0)</f>
        <v>0</v>
      </c>
      <c r="I446" s="49">
        <f>IF(A446&lt;12,0,IF(B446=$F$5,1,0))</f>
        <v>0</v>
      </c>
      <c r="K446" s="49">
        <f>IF(I446=1,F446,0)</f>
        <v>0</v>
      </c>
      <c r="L446" s="49">
        <f>IF(I446=1,H446,0)</f>
        <v>0</v>
      </c>
      <c r="N446" s="49">
        <f>IF(H446&gt;F446,1,0)</f>
        <v>0</v>
      </c>
      <c r="P446" s="49">
        <f>IF(B446&lt;=$F$5,DATE(YEAR(P445),MONTH(P445)+1,DAY(P445)),0)</f>
        <v>0</v>
      </c>
    </row>
    <row r="447" spans="1:16" ht="12.75">
      <c r="A447" s="49">
        <f>IF(A446=12,1,A446+1)</f>
        <v>6</v>
      </c>
      <c r="B447" s="49">
        <f>IF(A446=12,B446+1,B446)</f>
        <v>37</v>
      </c>
      <c r="C447" s="49">
        <f>IF(B447&lt;=$F$5,$B$4,0)</f>
        <v>0</v>
      </c>
      <c r="D447" s="49">
        <f>IF(B447&lt;=$F$5,(F446+C447)*$B$5/12,0)</f>
        <v>0</v>
      </c>
      <c r="E447" s="49">
        <f>IF(B447&lt;=$F$5,(F446+C447)*$B$6/12,0)</f>
        <v>0</v>
      </c>
      <c r="F447" s="49">
        <f>IF(B447&lt;=$F$5,F446+D447-E447+$B$4,0)</f>
        <v>0</v>
      </c>
      <c r="G447" s="49">
        <f>IF(B447&lt;=$F$5,$F$4,0)</f>
        <v>0</v>
      </c>
      <c r="H447" s="49">
        <f>IF(B447&lt;=$F$5,H446+(H446+G447)*$F$6/12+G447,0)</f>
        <v>0</v>
      </c>
      <c r="I447" s="49">
        <f>IF(A447&lt;12,0,IF(B447=$F$5,1,0))</f>
        <v>0</v>
      </c>
      <c r="K447" s="49">
        <f>IF(I447=1,F447,0)</f>
        <v>0</v>
      </c>
      <c r="L447" s="49">
        <f>IF(I447=1,H447,0)</f>
        <v>0</v>
      </c>
      <c r="N447" s="49">
        <f>IF(H447&gt;F447,1,0)</f>
        <v>0</v>
      </c>
      <c r="P447" s="49">
        <f>IF(B447&lt;=$F$5,DATE(YEAR(P446),MONTH(P446)+1,DAY(P446)),0)</f>
        <v>0</v>
      </c>
    </row>
    <row r="448" spans="1:16" ht="12.75">
      <c r="A448" s="49">
        <f>IF(A447=12,1,A447+1)</f>
        <v>7</v>
      </c>
      <c r="B448" s="49">
        <f>IF(A447=12,B447+1,B447)</f>
        <v>37</v>
      </c>
      <c r="C448" s="49">
        <f>IF(B448&lt;=$F$5,$B$4,0)</f>
        <v>0</v>
      </c>
      <c r="D448" s="49">
        <f>IF(B448&lt;=$F$5,(F447+C448)*$B$5/12,0)</f>
        <v>0</v>
      </c>
      <c r="E448" s="49">
        <f>IF(B448&lt;=$F$5,(F447+C448)*$B$6/12,0)</f>
        <v>0</v>
      </c>
      <c r="F448" s="49">
        <f>IF(B448&lt;=$F$5,F447+D448-E448+$B$4,0)</f>
        <v>0</v>
      </c>
      <c r="G448" s="49">
        <f>IF(B448&lt;=$F$5,$F$4,0)</f>
        <v>0</v>
      </c>
      <c r="H448" s="49">
        <f>IF(B448&lt;=$F$5,H447+(H447+G448)*$F$6/12+G448,0)</f>
        <v>0</v>
      </c>
      <c r="I448" s="49">
        <f>IF(A448&lt;12,0,IF(B448=$F$5,1,0))</f>
        <v>0</v>
      </c>
      <c r="K448" s="49">
        <f>IF(I448=1,F448,0)</f>
        <v>0</v>
      </c>
      <c r="L448" s="49">
        <f>IF(I448=1,H448,0)</f>
        <v>0</v>
      </c>
      <c r="N448" s="49">
        <f>IF(H448&gt;F448,1,0)</f>
        <v>0</v>
      </c>
      <c r="P448" s="49">
        <f>IF(B448&lt;=$F$5,DATE(YEAR(P447),MONTH(P447)+1,DAY(P447)),0)</f>
        <v>0</v>
      </c>
    </row>
    <row r="449" spans="1:16" ht="12.75">
      <c r="A449" s="49">
        <f>IF(A448=12,1,A448+1)</f>
        <v>8</v>
      </c>
      <c r="B449" s="49">
        <f>IF(A448=12,B448+1,B448)</f>
        <v>37</v>
      </c>
      <c r="C449" s="49">
        <f>IF(B449&lt;=$F$5,$B$4,0)</f>
        <v>0</v>
      </c>
      <c r="D449" s="49">
        <f>IF(B449&lt;=$F$5,(F448+C449)*$B$5/12,0)</f>
        <v>0</v>
      </c>
      <c r="E449" s="49">
        <f>IF(B449&lt;=$F$5,(F448+C449)*$B$6/12,0)</f>
        <v>0</v>
      </c>
      <c r="F449" s="49">
        <f>IF(B449&lt;=$F$5,F448+D449-E449+$B$4,0)</f>
        <v>0</v>
      </c>
      <c r="G449" s="49">
        <f>IF(B449&lt;=$F$5,$F$4,0)</f>
        <v>0</v>
      </c>
      <c r="H449" s="49">
        <f>IF(B449&lt;=$F$5,H448+(H448+G449)*$F$6/12+G449,0)</f>
        <v>0</v>
      </c>
      <c r="I449" s="49">
        <f>IF(A449&lt;12,0,IF(B449=$F$5,1,0))</f>
        <v>0</v>
      </c>
      <c r="K449" s="49">
        <f>IF(I449=1,F449,0)</f>
        <v>0</v>
      </c>
      <c r="L449" s="49">
        <f>IF(I449=1,H449,0)</f>
        <v>0</v>
      </c>
      <c r="N449" s="49">
        <f>IF(H449&gt;F449,1,0)</f>
        <v>0</v>
      </c>
      <c r="P449" s="49">
        <f>IF(B449&lt;=$F$5,DATE(YEAR(P448),MONTH(P448)+1,DAY(P448)),0)</f>
        <v>0</v>
      </c>
    </row>
    <row r="450" spans="1:16" ht="12.75">
      <c r="A450" s="49">
        <f>IF(A449=12,1,A449+1)</f>
        <v>9</v>
      </c>
      <c r="B450" s="49">
        <f>IF(A449=12,B449+1,B449)</f>
        <v>37</v>
      </c>
      <c r="C450" s="49">
        <f>IF(B450&lt;=$F$5,$B$4,0)</f>
        <v>0</v>
      </c>
      <c r="D450" s="49">
        <f>IF(B450&lt;=$F$5,(F449+C450)*$B$5/12,0)</f>
        <v>0</v>
      </c>
      <c r="E450" s="49">
        <f>IF(B450&lt;=$F$5,(F449+C450)*$B$6/12,0)</f>
        <v>0</v>
      </c>
      <c r="F450" s="49">
        <f>IF(B450&lt;=$F$5,F449+D450-E450+$B$4,0)</f>
        <v>0</v>
      </c>
      <c r="G450" s="49">
        <f>IF(B450&lt;=$F$5,$F$4,0)</f>
        <v>0</v>
      </c>
      <c r="H450" s="49">
        <f>IF(B450&lt;=$F$5,H449+(H449+G450)*$F$6/12+G450,0)</f>
        <v>0</v>
      </c>
      <c r="I450" s="49">
        <f>IF(A450&lt;12,0,IF(B450=$F$5,1,0))</f>
        <v>0</v>
      </c>
      <c r="K450" s="49">
        <f>IF(I450=1,F450,0)</f>
        <v>0</v>
      </c>
      <c r="L450" s="49">
        <f>IF(I450=1,H450,0)</f>
        <v>0</v>
      </c>
      <c r="N450" s="49">
        <f>IF(H450&gt;F450,1,0)</f>
        <v>0</v>
      </c>
      <c r="P450" s="49">
        <f>IF(B450&lt;=$F$5,DATE(YEAR(P449),MONTH(P449)+1,DAY(P449)),0)</f>
        <v>0</v>
      </c>
    </row>
    <row r="451" spans="1:16" ht="12.75">
      <c r="A451" s="49">
        <f>IF(A450=12,1,A450+1)</f>
        <v>10</v>
      </c>
      <c r="B451" s="49">
        <f>IF(A450=12,B450+1,B450)</f>
        <v>37</v>
      </c>
      <c r="C451" s="49">
        <f>IF(B451&lt;=$F$5,$B$4,0)</f>
        <v>0</v>
      </c>
      <c r="D451" s="49">
        <f>IF(B451&lt;=$F$5,(F450+C451)*$B$5/12,0)</f>
        <v>0</v>
      </c>
      <c r="E451" s="49">
        <f>IF(B451&lt;=$F$5,(F450+C451)*$B$6/12,0)</f>
        <v>0</v>
      </c>
      <c r="F451" s="49">
        <f>IF(B451&lt;=$F$5,F450+D451-E451+$B$4,0)</f>
        <v>0</v>
      </c>
      <c r="G451" s="49">
        <f>IF(B451&lt;=$F$5,$F$4,0)</f>
        <v>0</v>
      </c>
      <c r="H451" s="49">
        <f>IF(B451&lt;=$F$5,H450+(H450+G451)*$F$6/12+G451,0)</f>
        <v>0</v>
      </c>
      <c r="I451" s="49">
        <f>IF(A451&lt;12,0,IF(B451=$F$5,1,0))</f>
        <v>0</v>
      </c>
      <c r="K451" s="49">
        <f>IF(I451=1,F451,0)</f>
        <v>0</v>
      </c>
      <c r="L451" s="49">
        <f>IF(I451=1,H451,0)</f>
        <v>0</v>
      </c>
      <c r="N451" s="49">
        <f>IF(H451&gt;F451,1,0)</f>
        <v>0</v>
      </c>
      <c r="P451" s="49">
        <f>IF(B451&lt;=$F$5,DATE(YEAR(P450),MONTH(P450)+1,DAY(P450)),0)</f>
        <v>0</v>
      </c>
    </row>
    <row r="452" spans="1:16" ht="12.75">
      <c r="A452" s="49">
        <f>IF(A451=12,1,A451+1)</f>
        <v>11</v>
      </c>
      <c r="B452" s="49">
        <f>IF(A451=12,B451+1,B451)</f>
        <v>37</v>
      </c>
      <c r="C452" s="49">
        <f>IF(B452&lt;=$F$5,$B$4,0)</f>
        <v>0</v>
      </c>
      <c r="D452" s="49">
        <f>IF(B452&lt;=$F$5,(F451+C452)*$B$5/12,0)</f>
        <v>0</v>
      </c>
      <c r="E452" s="49">
        <f>IF(B452&lt;=$F$5,(F451+C452)*$B$6/12,0)</f>
        <v>0</v>
      </c>
      <c r="F452" s="49">
        <f>IF(B452&lt;=$F$5,F451+D452-E452+$B$4,0)</f>
        <v>0</v>
      </c>
      <c r="G452" s="49">
        <f>IF(B452&lt;=$F$5,$F$4,0)</f>
        <v>0</v>
      </c>
      <c r="H452" s="49">
        <f>IF(B452&lt;=$F$5,H451+(H451+G452)*$F$6/12+G452,0)</f>
        <v>0</v>
      </c>
      <c r="I452" s="49">
        <f>IF(A452&lt;12,0,IF(B452=$F$5,1,0))</f>
        <v>0</v>
      </c>
      <c r="K452" s="49">
        <f>IF(I452=1,F452,0)</f>
        <v>0</v>
      </c>
      <c r="L452" s="49">
        <f>IF(I452=1,H452,0)</f>
        <v>0</v>
      </c>
      <c r="N452" s="49">
        <f>IF(H452&gt;F452,1,0)</f>
        <v>0</v>
      </c>
      <c r="P452" s="49">
        <f>IF(B452&lt;=$F$5,DATE(YEAR(P451),MONTH(P451)+1,DAY(P451)),0)</f>
        <v>0</v>
      </c>
    </row>
    <row r="453" spans="1:16" ht="12.75">
      <c r="A453" s="49">
        <f>IF(A452=12,1,A452+1)</f>
        <v>12</v>
      </c>
      <c r="B453" s="49">
        <f>IF(A452=12,B452+1,B452)</f>
        <v>37</v>
      </c>
      <c r="C453" s="49">
        <f>IF(B453&lt;=$F$5,$B$4,0)</f>
        <v>0</v>
      </c>
      <c r="D453" s="49">
        <f>IF(B453&lt;=$F$5,(F452+C453)*$B$5/12,0)</f>
        <v>0</v>
      </c>
      <c r="E453" s="49">
        <f>IF(B453&lt;=$F$5,(F452+C453)*$B$6/12,0)</f>
        <v>0</v>
      </c>
      <c r="F453" s="49">
        <f>IF(B453&lt;=$F$5,F452+D453-E453+$B$4,0)</f>
        <v>0</v>
      </c>
      <c r="G453" s="49">
        <f>IF(B453&lt;=$F$5,$F$4,0)</f>
        <v>0</v>
      </c>
      <c r="H453" s="49">
        <f>IF(B453&lt;=$F$5,H452+(H452+G453)*$F$6/12+G453,0)</f>
        <v>0</v>
      </c>
      <c r="I453" s="49">
        <f>IF(A453&lt;12,0,IF(B453=$F$5,1,0))</f>
        <v>0</v>
      </c>
      <c r="K453" s="49">
        <f>IF(I453=1,F453,0)</f>
        <v>0</v>
      </c>
      <c r="L453" s="49">
        <f>IF(I453=1,H453,0)</f>
        <v>0</v>
      </c>
      <c r="N453" s="49">
        <f>IF(H453&gt;F453,1,0)</f>
        <v>0</v>
      </c>
      <c r="P453" s="49">
        <f>IF(B453&lt;=$F$5,DATE(YEAR(P452),MONTH(P452)+1,DAY(P452)),0)</f>
        <v>0</v>
      </c>
    </row>
    <row r="454" spans="1:16" ht="12.75">
      <c r="A454" s="49">
        <f>IF(A453=12,1,A453+1)</f>
        <v>1</v>
      </c>
      <c r="B454" s="49">
        <f>IF(A453=12,B453+1,B453)</f>
        <v>38</v>
      </c>
      <c r="C454" s="49">
        <f>IF(B454&lt;=$F$5,$B$4,0)</f>
        <v>0</v>
      </c>
      <c r="D454" s="49">
        <f>IF(B454&lt;=$F$5,(F453+C454)*$B$5/12,0)</f>
        <v>0</v>
      </c>
      <c r="E454" s="49">
        <f>IF(B454&lt;=$F$5,(F453+C454)*$B$6/12,0)</f>
        <v>0</v>
      </c>
      <c r="F454" s="49">
        <f>IF(B454&lt;=$F$5,F453+D454-E454+$B$4,0)</f>
        <v>0</v>
      </c>
      <c r="G454" s="49">
        <f>IF(B454&lt;=$F$5,$F$4,0)</f>
        <v>0</v>
      </c>
      <c r="H454" s="49">
        <f>IF(B454&lt;=$F$5,H453+(H453+G454)*$F$6/12+G454,0)</f>
        <v>0</v>
      </c>
      <c r="I454" s="49">
        <f>IF(A454&lt;12,0,IF(B454=$F$5,1,0))</f>
        <v>0</v>
      </c>
      <c r="K454" s="49">
        <f>IF(I454=1,F454,0)</f>
        <v>0</v>
      </c>
      <c r="L454" s="49">
        <f>IF(I454=1,H454,0)</f>
        <v>0</v>
      </c>
      <c r="N454" s="49">
        <f>IF(H454&gt;F454,1,0)</f>
        <v>0</v>
      </c>
      <c r="P454" s="49">
        <f>IF(B454&lt;=$F$5,DATE(YEAR(P453),MONTH(P453)+1,DAY(P453)),0)</f>
        <v>0</v>
      </c>
    </row>
    <row r="455" spans="1:16" ht="12.75">
      <c r="A455" s="49">
        <f>IF(A454=12,1,A454+1)</f>
        <v>2</v>
      </c>
      <c r="B455" s="49">
        <f>IF(A454=12,B454+1,B454)</f>
        <v>38</v>
      </c>
      <c r="C455" s="49">
        <f>IF(B455&lt;=$F$5,$B$4,0)</f>
        <v>0</v>
      </c>
      <c r="D455" s="49">
        <f>IF(B455&lt;=$F$5,(F454+C455)*$B$5/12,0)</f>
        <v>0</v>
      </c>
      <c r="E455" s="49">
        <f>IF(B455&lt;=$F$5,(F454+C455)*$B$6/12,0)</f>
        <v>0</v>
      </c>
      <c r="F455" s="49">
        <f>IF(B455&lt;=$F$5,F454+D455-E455+$B$4,0)</f>
        <v>0</v>
      </c>
      <c r="G455" s="49">
        <f>IF(B455&lt;=$F$5,$F$4,0)</f>
        <v>0</v>
      </c>
      <c r="H455" s="49">
        <f>IF(B455&lt;=$F$5,H454+(H454+G455)*$F$6/12+G455,0)</f>
        <v>0</v>
      </c>
      <c r="I455" s="49">
        <f>IF(A455&lt;12,0,IF(B455=$F$5,1,0))</f>
        <v>0</v>
      </c>
      <c r="K455" s="49">
        <f>IF(I455=1,F455,0)</f>
        <v>0</v>
      </c>
      <c r="L455" s="49">
        <f>IF(I455=1,H455,0)</f>
        <v>0</v>
      </c>
      <c r="N455" s="49">
        <f>IF(H455&gt;F455,1,0)</f>
        <v>0</v>
      </c>
      <c r="P455" s="49">
        <f>IF(B455&lt;=$F$5,DATE(YEAR(P454),MONTH(P454)+1,DAY(P454)),0)</f>
        <v>0</v>
      </c>
    </row>
    <row r="456" spans="1:16" ht="12.75">
      <c r="A456" s="49">
        <f>IF(A455=12,1,A455+1)</f>
        <v>3</v>
      </c>
      <c r="B456" s="49">
        <f>IF(A455=12,B455+1,B455)</f>
        <v>38</v>
      </c>
      <c r="C456" s="49">
        <f>IF(B456&lt;=$F$5,$B$4,0)</f>
        <v>0</v>
      </c>
      <c r="D456" s="49">
        <f>IF(B456&lt;=$F$5,(F455+C456)*$B$5/12,0)</f>
        <v>0</v>
      </c>
      <c r="E456" s="49">
        <f>IF(B456&lt;=$F$5,(F455+C456)*$B$6/12,0)</f>
        <v>0</v>
      </c>
      <c r="F456" s="49">
        <f>IF(B456&lt;=$F$5,F455+D456-E456+$B$4,0)</f>
        <v>0</v>
      </c>
      <c r="G456" s="49">
        <f>IF(B456&lt;=$F$5,$F$4,0)</f>
        <v>0</v>
      </c>
      <c r="H456" s="49">
        <f>IF(B456&lt;=$F$5,H455+(H455+G456)*$F$6/12+G456,0)</f>
        <v>0</v>
      </c>
      <c r="I456" s="49">
        <f>IF(A456&lt;12,0,IF(B456=$F$5,1,0))</f>
        <v>0</v>
      </c>
      <c r="K456" s="49">
        <f>IF(I456=1,F456,0)</f>
        <v>0</v>
      </c>
      <c r="L456" s="49">
        <f>IF(I456=1,H456,0)</f>
        <v>0</v>
      </c>
      <c r="N456" s="49">
        <f>IF(H456&gt;F456,1,0)</f>
        <v>0</v>
      </c>
      <c r="P456" s="49">
        <f>IF(B456&lt;=$F$5,DATE(YEAR(P455),MONTH(P455)+1,DAY(P455)),0)</f>
        <v>0</v>
      </c>
    </row>
    <row r="457" spans="1:16" ht="12.75">
      <c r="A457" s="49">
        <f>IF(A456=12,1,A456+1)</f>
        <v>4</v>
      </c>
      <c r="B457" s="49">
        <f>IF(A456=12,B456+1,B456)</f>
        <v>38</v>
      </c>
      <c r="C457" s="49">
        <f>IF(B457&lt;=$F$5,$B$4,0)</f>
        <v>0</v>
      </c>
      <c r="D457" s="49">
        <f>IF(B457&lt;=$F$5,(F456+C457)*$B$5/12,0)</f>
        <v>0</v>
      </c>
      <c r="E457" s="49">
        <f>IF(B457&lt;=$F$5,(F456+C457)*$B$6/12,0)</f>
        <v>0</v>
      </c>
      <c r="F457" s="49">
        <f>IF(B457&lt;=$F$5,F456+D457-E457+$B$4,0)</f>
        <v>0</v>
      </c>
      <c r="G457" s="49">
        <f>IF(B457&lt;=$F$5,$F$4,0)</f>
        <v>0</v>
      </c>
      <c r="H457" s="49">
        <f>IF(B457&lt;=$F$5,H456+(H456+G457)*$F$6/12+G457,0)</f>
        <v>0</v>
      </c>
      <c r="I457" s="49">
        <f>IF(A457&lt;12,0,IF(B457=$F$5,1,0))</f>
        <v>0</v>
      </c>
      <c r="K457" s="49">
        <f>IF(I457=1,F457,0)</f>
        <v>0</v>
      </c>
      <c r="L457" s="49">
        <f>IF(I457=1,H457,0)</f>
        <v>0</v>
      </c>
      <c r="N457" s="49">
        <f>IF(H457&gt;F457,1,0)</f>
        <v>0</v>
      </c>
      <c r="P457" s="49">
        <f>IF(B457&lt;=$F$5,DATE(YEAR(P456),MONTH(P456)+1,DAY(P456)),0)</f>
        <v>0</v>
      </c>
    </row>
    <row r="458" spans="1:16" ht="12.75">
      <c r="A458" s="49">
        <f>IF(A457=12,1,A457+1)</f>
        <v>5</v>
      </c>
      <c r="B458" s="49">
        <f>IF(A457=12,B457+1,B457)</f>
        <v>38</v>
      </c>
      <c r="C458" s="49">
        <f>IF(B458&lt;=$F$5,$B$4,0)</f>
        <v>0</v>
      </c>
      <c r="D458" s="49">
        <f>IF(B458&lt;=$F$5,(F457+C458)*$B$5/12,0)</f>
        <v>0</v>
      </c>
      <c r="E458" s="49">
        <f>IF(B458&lt;=$F$5,(F457+C458)*$B$6/12,0)</f>
        <v>0</v>
      </c>
      <c r="F458" s="49">
        <f>IF(B458&lt;=$F$5,F457+D458-E458+$B$4,0)</f>
        <v>0</v>
      </c>
      <c r="G458" s="49">
        <f>IF(B458&lt;=$F$5,$F$4,0)</f>
        <v>0</v>
      </c>
      <c r="H458" s="49">
        <f>IF(B458&lt;=$F$5,H457+(H457+G458)*$F$6/12+G458,0)</f>
        <v>0</v>
      </c>
      <c r="I458" s="49">
        <f>IF(A458&lt;12,0,IF(B458=$F$5,1,0))</f>
        <v>0</v>
      </c>
      <c r="K458" s="49">
        <f>IF(I458=1,F458,0)</f>
        <v>0</v>
      </c>
      <c r="L458" s="49">
        <f>IF(I458=1,H458,0)</f>
        <v>0</v>
      </c>
      <c r="N458" s="49">
        <f>IF(H458&gt;F458,1,0)</f>
        <v>0</v>
      </c>
      <c r="P458" s="49">
        <f>IF(B458&lt;=$F$5,DATE(YEAR(P457),MONTH(P457)+1,DAY(P457)),0)</f>
        <v>0</v>
      </c>
    </row>
    <row r="459" spans="1:16" ht="12.75">
      <c r="A459" s="49">
        <f>IF(A458=12,1,A458+1)</f>
        <v>6</v>
      </c>
      <c r="B459" s="49">
        <f>IF(A458=12,B458+1,B458)</f>
        <v>38</v>
      </c>
      <c r="C459" s="49">
        <f>IF(B459&lt;=$F$5,$B$4,0)</f>
        <v>0</v>
      </c>
      <c r="D459" s="49">
        <f>IF(B459&lt;=$F$5,(F458+C459)*$B$5/12,0)</f>
        <v>0</v>
      </c>
      <c r="E459" s="49">
        <f>IF(B459&lt;=$F$5,(F458+C459)*$B$6/12,0)</f>
        <v>0</v>
      </c>
      <c r="F459" s="49">
        <f>IF(B459&lt;=$F$5,F458+D459-E459+$B$4,0)</f>
        <v>0</v>
      </c>
      <c r="G459" s="49">
        <f>IF(B459&lt;=$F$5,$F$4,0)</f>
        <v>0</v>
      </c>
      <c r="H459" s="49">
        <f>IF(B459&lt;=$F$5,H458+(H458+G459)*$F$6/12+G459,0)</f>
        <v>0</v>
      </c>
      <c r="I459" s="49">
        <f>IF(A459&lt;12,0,IF(B459=$F$5,1,0))</f>
        <v>0</v>
      </c>
      <c r="K459" s="49">
        <f>IF(I459=1,F459,0)</f>
        <v>0</v>
      </c>
      <c r="L459" s="49">
        <f>IF(I459=1,H459,0)</f>
        <v>0</v>
      </c>
      <c r="N459" s="49">
        <f>IF(H459&gt;F459,1,0)</f>
        <v>0</v>
      </c>
      <c r="P459" s="49">
        <f>IF(B459&lt;=$F$5,DATE(YEAR(P458),MONTH(P458)+1,DAY(P458)),0)</f>
        <v>0</v>
      </c>
    </row>
    <row r="460" spans="1:16" ht="12.75">
      <c r="A460" s="49">
        <f>IF(A459=12,1,A459+1)</f>
        <v>7</v>
      </c>
      <c r="B460" s="49">
        <f>IF(A459=12,B459+1,B459)</f>
        <v>38</v>
      </c>
      <c r="C460" s="49">
        <f>IF(B460&lt;=$F$5,$B$4,0)</f>
        <v>0</v>
      </c>
      <c r="D460" s="49">
        <f>IF(B460&lt;=$F$5,(F459+C460)*$B$5/12,0)</f>
        <v>0</v>
      </c>
      <c r="E460" s="49">
        <f>IF(B460&lt;=$F$5,(F459+C460)*$B$6/12,0)</f>
        <v>0</v>
      </c>
      <c r="F460" s="49">
        <f>IF(B460&lt;=$F$5,F459+D460-E460+$B$4,0)</f>
        <v>0</v>
      </c>
      <c r="G460" s="49">
        <f>IF(B460&lt;=$F$5,$F$4,0)</f>
        <v>0</v>
      </c>
      <c r="H460" s="49">
        <f>IF(B460&lt;=$F$5,H459+(H459+G460)*$F$6/12+G460,0)</f>
        <v>0</v>
      </c>
      <c r="I460" s="49">
        <f>IF(A460&lt;12,0,IF(B460=$F$5,1,0))</f>
        <v>0</v>
      </c>
      <c r="K460" s="49">
        <f>IF(I460=1,F460,0)</f>
        <v>0</v>
      </c>
      <c r="L460" s="49">
        <f>IF(I460=1,H460,0)</f>
        <v>0</v>
      </c>
      <c r="N460" s="49">
        <f>IF(H460&gt;F460,1,0)</f>
        <v>0</v>
      </c>
      <c r="P460" s="49">
        <f>IF(B460&lt;=$F$5,DATE(YEAR(P459),MONTH(P459)+1,DAY(P459)),0)</f>
        <v>0</v>
      </c>
    </row>
    <row r="461" spans="1:16" ht="12.75">
      <c r="A461" s="49">
        <f>IF(A460=12,1,A460+1)</f>
        <v>8</v>
      </c>
      <c r="B461" s="49">
        <f>IF(A460=12,B460+1,B460)</f>
        <v>38</v>
      </c>
      <c r="C461" s="49">
        <f>IF(B461&lt;=$F$5,$B$4,0)</f>
        <v>0</v>
      </c>
      <c r="D461" s="49">
        <f>IF(B461&lt;=$F$5,(F460+C461)*$B$5/12,0)</f>
        <v>0</v>
      </c>
      <c r="E461" s="49">
        <f>IF(B461&lt;=$F$5,(F460+C461)*$B$6/12,0)</f>
        <v>0</v>
      </c>
      <c r="F461" s="49">
        <f>IF(B461&lt;=$F$5,F460+D461-E461+$B$4,0)</f>
        <v>0</v>
      </c>
      <c r="G461" s="49">
        <f>IF(B461&lt;=$F$5,$F$4,0)</f>
        <v>0</v>
      </c>
      <c r="H461" s="49">
        <f>IF(B461&lt;=$F$5,H460+(H460+G461)*$F$6/12+G461,0)</f>
        <v>0</v>
      </c>
      <c r="I461" s="49">
        <f>IF(A461&lt;12,0,IF(B461=$F$5,1,0))</f>
        <v>0</v>
      </c>
      <c r="K461" s="49">
        <f>IF(I461=1,F461,0)</f>
        <v>0</v>
      </c>
      <c r="L461" s="49">
        <f>IF(I461=1,H461,0)</f>
        <v>0</v>
      </c>
      <c r="N461" s="49">
        <f>IF(H461&gt;F461,1,0)</f>
        <v>0</v>
      </c>
      <c r="P461" s="49">
        <f>IF(B461&lt;=$F$5,DATE(YEAR(P460),MONTH(P460)+1,DAY(P460)),0)</f>
        <v>0</v>
      </c>
    </row>
    <row r="462" spans="1:16" ht="12.75">
      <c r="A462" s="49">
        <f>IF(A461=12,1,A461+1)</f>
        <v>9</v>
      </c>
      <c r="B462" s="49">
        <f>IF(A461=12,B461+1,B461)</f>
        <v>38</v>
      </c>
      <c r="C462" s="49">
        <f>IF(B462&lt;=$F$5,$B$4,0)</f>
        <v>0</v>
      </c>
      <c r="D462" s="49">
        <f>IF(B462&lt;=$F$5,(F461+C462)*$B$5/12,0)</f>
        <v>0</v>
      </c>
      <c r="E462" s="49">
        <f>IF(B462&lt;=$F$5,(F461+C462)*$B$6/12,0)</f>
        <v>0</v>
      </c>
      <c r="F462" s="49">
        <f>IF(B462&lt;=$F$5,F461+D462-E462+$B$4,0)</f>
        <v>0</v>
      </c>
      <c r="G462" s="49">
        <f>IF(B462&lt;=$F$5,$F$4,0)</f>
        <v>0</v>
      </c>
      <c r="H462" s="49">
        <f>IF(B462&lt;=$F$5,H461+(H461+G462)*$F$6/12+G462,0)</f>
        <v>0</v>
      </c>
      <c r="I462" s="49">
        <f>IF(A462&lt;12,0,IF(B462=$F$5,1,0))</f>
        <v>0</v>
      </c>
      <c r="K462" s="49">
        <f>IF(I462=1,F462,0)</f>
        <v>0</v>
      </c>
      <c r="L462" s="49">
        <f>IF(I462=1,H462,0)</f>
        <v>0</v>
      </c>
      <c r="N462" s="49">
        <f>IF(H462&gt;F462,1,0)</f>
        <v>0</v>
      </c>
      <c r="P462" s="49">
        <f>IF(B462&lt;=$F$5,DATE(YEAR(P461),MONTH(P461)+1,DAY(P461)),0)</f>
        <v>0</v>
      </c>
    </row>
    <row r="463" spans="1:16" ht="12.75">
      <c r="A463" s="49">
        <f>IF(A462=12,1,A462+1)</f>
        <v>10</v>
      </c>
      <c r="B463" s="49">
        <f>IF(A462=12,B462+1,B462)</f>
        <v>38</v>
      </c>
      <c r="C463" s="49">
        <f>IF(B463&lt;=$F$5,$B$4,0)</f>
        <v>0</v>
      </c>
      <c r="D463" s="49">
        <f>IF(B463&lt;=$F$5,(F462+C463)*$B$5/12,0)</f>
        <v>0</v>
      </c>
      <c r="E463" s="49">
        <f>IF(B463&lt;=$F$5,(F462+C463)*$B$6/12,0)</f>
        <v>0</v>
      </c>
      <c r="F463" s="49">
        <f>IF(B463&lt;=$F$5,F462+D463-E463+$B$4,0)</f>
        <v>0</v>
      </c>
      <c r="G463" s="49">
        <f>IF(B463&lt;=$F$5,$F$4,0)</f>
        <v>0</v>
      </c>
      <c r="H463" s="49">
        <f>IF(B463&lt;=$F$5,H462+(H462+G463)*$F$6/12+G463,0)</f>
        <v>0</v>
      </c>
      <c r="I463" s="49">
        <f>IF(A463&lt;12,0,IF(B463=$F$5,1,0))</f>
        <v>0</v>
      </c>
      <c r="K463" s="49">
        <f>IF(I463=1,F463,0)</f>
        <v>0</v>
      </c>
      <c r="L463" s="49">
        <f>IF(I463=1,H463,0)</f>
        <v>0</v>
      </c>
      <c r="N463" s="49">
        <f>IF(H463&gt;F463,1,0)</f>
        <v>0</v>
      </c>
      <c r="P463" s="49">
        <f>IF(B463&lt;=$F$5,DATE(YEAR(P462),MONTH(P462)+1,DAY(P462)),0)</f>
        <v>0</v>
      </c>
    </row>
    <row r="464" spans="1:16" ht="12.75">
      <c r="A464" s="49">
        <f>IF(A463=12,1,A463+1)</f>
        <v>11</v>
      </c>
      <c r="B464" s="49">
        <f>IF(A463=12,B463+1,B463)</f>
        <v>38</v>
      </c>
      <c r="C464" s="49">
        <f>IF(B464&lt;=$F$5,$B$4,0)</f>
        <v>0</v>
      </c>
      <c r="D464" s="49">
        <f>IF(B464&lt;=$F$5,(F463+C464)*$B$5/12,0)</f>
        <v>0</v>
      </c>
      <c r="E464" s="49">
        <f>IF(B464&lt;=$F$5,(F463+C464)*$B$6/12,0)</f>
        <v>0</v>
      </c>
      <c r="F464" s="49">
        <f>IF(B464&lt;=$F$5,F463+D464-E464+$B$4,0)</f>
        <v>0</v>
      </c>
      <c r="G464" s="49">
        <f>IF(B464&lt;=$F$5,$F$4,0)</f>
        <v>0</v>
      </c>
      <c r="H464" s="49">
        <f>IF(B464&lt;=$F$5,H463+(H463+G464)*$F$6/12+G464,0)</f>
        <v>0</v>
      </c>
      <c r="I464" s="49">
        <f>IF(A464&lt;12,0,IF(B464=$F$5,1,0))</f>
        <v>0</v>
      </c>
      <c r="K464" s="49">
        <f>IF(I464=1,F464,0)</f>
        <v>0</v>
      </c>
      <c r="L464" s="49">
        <f>IF(I464=1,H464,0)</f>
        <v>0</v>
      </c>
      <c r="N464" s="49">
        <f>IF(H464&gt;F464,1,0)</f>
        <v>0</v>
      </c>
      <c r="P464" s="49">
        <f>IF(B464&lt;=$F$5,DATE(YEAR(P463),MONTH(P463)+1,DAY(P463)),0)</f>
        <v>0</v>
      </c>
    </row>
    <row r="465" spans="1:16" ht="12.75">
      <c r="A465" s="49">
        <f>IF(A464=12,1,A464+1)</f>
        <v>12</v>
      </c>
      <c r="B465" s="49">
        <f>IF(A464=12,B464+1,B464)</f>
        <v>38</v>
      </c>
      <c r="C465" s="49">
        <f>IF(B465&lt;=$F$5,$B$4,0)</f>
        <v>0</v>
      </c>
      <c r="D465" s="49">
        <f>IF(B465&lt;=$F$5,(F464+C465)*$B$5/12,0)</f>
        <v>0</v>
      </c>
      <c r="E465" s="49">
        <f>IF(B465&lt;=$F$5,(F464+C465)*$B$6/12,0)</f>
        <v>0</v>
      </c>
      <c r="F465" s="49">
        <f>IF(B465&lt;=$F$5,F464+D465-E465+$B$4,0)</f>
        <v>0</v>
      </c>
      <c r="G465" s="49">
        <f>IF(B465&lt;=$F$5,$F$4,0)</f>
        <v>0</v>
      </c>
      <c r="H465" s="49">
        <f>IF(B465&lt;=$F$5,H464+(H464+G465)*$F$6/12+G465,0)</f>
        <v>0</v>
      </c>
      <c r="I465" s="49">
        <f>IF(A465&lt;12,0,IF(B465=$F$5,1,0))</f>
        <v>0</v>
      </c>
      <c r="K465" s="49">
        <f>IF(I465=1,F465,0)</f>
        <v>0</v>
      </c>
      <c r="L465" s="49">
        <f>IF(I465=1,H465,0)</f>
        <v>0</v>
      </c>
      <c r="N465" s="49">
        <f>IF(H465&gt;F465,1,0)</f>
        <v>0</v>
      </c>
      <c r="P465" s="49">
        <f>IF(B465&lt;=$F$5,DATE(YEAR(P464),MONTH(P464)+1,DAY(P464)),0)</f>
        <v>0</v>
      </c>
    </row>
    <row r="466" spans="1:16" ht="12.75">
      <c r="A466" s="49">
        <f>IF(A465=12,1,A465+1)</f>
        <v>1</v>
      </c>
      <c r="B466" s="49">
        <f>IF(A465=12,B465+1,B465)</f>
        <v>39</v>
      </c>
      <c r="C466" s="49">
        <f>IF(B466&lt;=$F$5,$B$4,0)</f>
        <v>0</v>
      </c>
      <c r="D466" s="49">
        <f>IF(B466&lt;=$F$5,(F465+C466)*$B$5/12,0)</f>
        <v>0</v>
      </c>
      <c r="E466" s="49">
        <f>IF(B466&lt;=$F$5,(F465+C466)*$B$6/12,0)</f>
        <v>0</v>
      </c>
      <c r="F466" s="49">
        <f>IF(B466&lt;=$F$5,F465+D466-E466+$B$4,0)</f>
        <v>0</v>
      </c>
      <c r="G466" s="49">
        <f>IF(B466&lt;=$F$5,$F$4,0)</f>
        <v>0</v>
      </c>
      <c r="H466" s="49">
        <f>IF(B466&lt;=$F$5,H465+(H465+G466)*$F$6/12+G466,0)</f>
        <v>0</v>
      </c>
      <c r="I466" s="49">
        <f>IF(A466&lt;12,0,IF(B466=$F$5,1,0))</f>
        <v>0</v>
      </c>
      <c r="K466" s="49">
        <f>IF(I466=1,F466,0)</f>
        <v>0</v>
      </c>
      <c r="L466" s="49">
        <f>IF(I466=1,H466,0)</f>
        <v>0</v>
      </c>
      <c r="N466" s="49">
        <f>IF(H466&gt;F466,1,0)</f>
        <v>0</v>
      </c>
      <c r="P466" s="49">
        <f>IF(B466&lt;=$F$5,DATE(YEAR(P465),MONTH(P465)+1,DAY(P465)),0)</f>
        <v>0</v>
      </c>
    </row>
    <row r="467" spans="1:16" ht="12.75">
      <c r="A467" s="49">
        <f>IF(A466=12,1,A466+1)</f>
        <v>2</v>
      </c>
      <c r="B467" s="49">
        <f>IF(A466=12,B466+1,B466)</f>
        <v>39</v>
      </c>
      <c r="C467" s="49">
        <f>IF(B467&lt;=$F$5,$B$4,0)</f>
        <v>0</v>
      </c>
      <c r="D467" s="49">
        <f>IF(B467&lt;=$F$5,(F466+C467)*$B$5/12,0)</f>
        <v>0</v>
      </c>
      <c r="E467" s="49">
        <f>IF(B467&lt;=$F$5,(F466+C467)*$B$6/12,0)</f>
        <v>0</v>
      </c>
      <c r="F467" s="49">
        <f>IF(B467&lt;=$F$5,F466+D467-E467+$B$4,0)</f>
        <v>0</v>
      </c>
      <c r="G467" s="49">
        <f>IF(B467&lt;=$F$5,$F$4,0)</f>
        <v>0</v>
      </c>
      <c r="H467" s="49">
        <f>IF(B467&lt;=$F$5,H466+(H466+G467)*$F$6/12+G467,0)</f>
        <v>0</v>
      </c>
      <c r="I467" s="49">
        <f>IF(A467&lt;12,0,IF(B467=$F$5,1,0))</f>
        <v>0</v>
      </c>
      <c r="K467" s="49">
        <f>IF(I467=1,F467,0)</f>
        <v>0</v>
      </c>
      <c r="L467" s="49">
        <f>IF(I467=1,H467,0)</f>
        <v>0</v>
      </c>
      <c r="N467" s="49">
        <f>IF(H467&gt;F467,1,0)</f>
        <v>0</v>
      </c>
      <c r="P467" s="49">
        <f>IF(B467&lt;=$F$5,DATE(YEAR(P466),MONTH(P466)+1,DAY(P466)),0)</f>
        <v>0</v>
      </c>
    </row>
    <row r="468" spans="1:16" ht="12.75">
      <c r="A468" s="49">
        <f>IF(A467=12,1,A467+1)</f>
        <v>3</v>
      </c>
      <c r="B468" s="49">
        <f>IF(A467=12,B467+1,B467)</f>
        <v>39</v>
      </c>
      <c r="C468" s="49">
        <f>IF(B468&lt;=$F$5,$B$4,0)</f>
        <v>0</v>
      </c>
      <c r="D468" s="49">
        <f>IF(B468&lt;=$F$5,(F467+C468)*$B$5/12,0)</f>
        <v>0</v>
      </c>
      <c r="E468" s="49">
        <f>IF(B468&lt;=$F$5,(F467+C468)*$B$6/12,0)</f>
        <v>0</v>
      </c>
      <c r="F468" s="49">
        <f>IF(B468&lt;=$F$5,F467+D468-E468+$B$4,0)</f>
        <v>0</v>
      </c>
      <c r="G468" s="49">
        <f>IF(B468&lt;=$F$5,$F$4,0)</f>
        <v>0</v>
      </c>
      <c r="H468" s="49">
        <f>IF(B468&lt;=$F$5,H467+(H467+G468)*$F$6/12+G468,0)</f>
        <v>0</v>
      </c>
      <c r="I468" s="49">
        <f>IF(A468&lt;12,0,IF(B468=$F$5,1,0))</f>
        <v>0</v>
      </c>
      <c r="K468" s="49">
        <f>IF(I468=1,F468,0)</f>
        <v>0</v>
      </c>
      <c r="L468" s="49">
        <f>IF(I468=1,H468,0)</f>
        <v>0</v>
      </c>
      <c r="N468" s="49">
        <f>IF(H468&gt;F468,1,0)</f>
        <v>0</v>
      </c>
      <c r="P468" s="49">
        <f>IF(B468&lt;=$F$5,DATE(YEAR(P467),MONTH(P467)+1,DAY(P467)),0)</f>
        <v>0</v>
      </c>
    </row>
    <row r="469" spans="1:16" ht="12.75">
      <c r="A469" s="49">
        <f>IF(A468=12,1,A468+1)</f>
        <v>4</v>
      </c>
      <c r="B469" s="49">
        <f>IF(A468=12,B468+1,B468)</f>
        <v>39</v>
      </c>
      <c r="C469" s="49">
        <f>IF(B469&lt;=$F$5,$B$4,0)</f>
        <v>0</v>
      </c>
      <c r="D469" s="49">
        <f>IF(B469&lt;=$F$5,(F468+C469)*$B$5/12,0)</f>
        <v>0</v>
      </c>
      <c r="E469" s="49">
        <f>IF(B469&lt;=$F$5,(F468+C469)*$B$6/12,0)</f>
        <v>0</v>
      </c>
      <c r="F469" s="49">
        <f>IF(B469&lt;=$F$5,F468+D469-E469+$B$4,0)</f>
        <v>0</v>
      </c>
      <c r="G469" s="49">
        <f>IF(B469&lt;=$F$5,$F$4,0)</f>
        <v>0</v>
      </c>
      <c r="H469" s="49">
        <f>IF(B469&lt;=$F$5,H468+(H468+G469)*$F$6/12+G469,0)</f>
        <v>0</v>
      </c>
      <c r="I469" s="49">
        <f>IF(A469&lt;12,0,IF(B469=$F$5,1,0))</f>
        <v>0</v>
      </c>
      <c r="K469" s="49">
        <f>IF(I469=1,F469,0)</f>
        <v>0</v>
      </c>
      <c r="L469" s="49">
        <f>IF(I469=1,H469,0)</f>
        <v>0</v>
      </c>
      <c r="N469" s="49">
        <f>IF(H469&gt;F469,1,0)</f>
        <v>0</v>
      </c>
      <c r="P469" s="49">
        <f>IF(B469&lt;=$F$5,DATE(YEAR(P468),MONTH(P468)+1,DAY(P468)),0)</f>
        <v>0</v>
      </c>
    </row>
    <row r="470" spans="1:16" ht="12.75">
      <c r="A470" s="49">
        <f>IF(A469=12,1,A469+1)</f>
        <v>5</v>
      </c>
      <c r="B470" s="49">
        <f>IF(A469=12,B469+1,B469)</f>
        <v>39</v>
      </c>
      <c r="C470" s="49">
        <f>IF(B470&lt;=$F$5,$B$4,0)</f>
        <v>0</v>
      </c>
      <c r="D470" s="49">
        <f>IF(B470&lt;=$F$5,(F469+C470)*$B$5/12,0)</f>
        <v>0</v>
      </c>
      <c r="E470" s="49">
        <f>IF(B470&lt;=$F$5,(F469+C470)*$B$6/12,0)</f>
        <v>0</v>
      </c>
      <c r="F470" s="49">
        <f>IF(B470&lt;=$F$5,F469+D470-E470+$B$4,0)</f>
        <v>0</v>
      </c>
      <c r="G470" s="49">
        <f>IF(B470&lt;=$F$5,$F$4,0)</f>
        <v>0</v>
      </c>
      <c r="H470" s="49">
        <f>IF(B470&lt;=$F$5,H469+(H469+G470)*$F$6/12+G470,0)</f>
        <v>0</v>
      </c>
      <c r="I470" s="49">
        <f>IF(A470&lt;12,0,IF(B470=$F$5,1,0))</f>
        <v>0</v>
      </c>
      <c r="K470" s="49">
        <f>IF(I470=1,F470,0)</f>
        <v>0</v>
      </c>
      <c r="L470" s="49">
        <f>IF(I470=1,H470,0)</f>
        <v>0</v>
      </c>
      <c r="N470" s="49">
        <f>IF(H470&gt;F470,1,0)</f>
        <v>0</v>
      </c>
      <c r="P470" s="49">
        <f>IF(B470&lt;=$F$5,DATE(YEAR(P469),MONTH(P469)+1,DAY(P469)),0)</f>
        <v>0</v>
      </c>
    </row>
    <row r="471" spans="1:16" ht="12.75">
      <c r="A471" s="49">
        <f>IF(A470=12,1,A470+1)</f>
        <v>6</v>
      </c>
      <c r="B471" s="49">
        <f>IF(A470=12,B470+1,B470)</f>
        <v>39</v>
      </c>
      <c r="C471" s="49">
        <f>IF(B471&lt;=$F$5,$B$4,0)</f>
        <v>0</v>
      </c>
      <c r="D471" s="49">
        <f>IF(B471&lt;=$F$5,(F470+C471)*$B$5/12,0)</f>
        <v>0</v>
      </c>
      <c r="E471" s="49">
        <f>IF(B471&lt;=$F$5,(F470+C471)*$B$6/12,0)</f>
        <v>0</v>
      </c>
      <c r="F471" s="49">
        <f>IF(B471&lt;=$F$5,F470+D471-E471+$B$4,0)</f>
        <v>0</v>
      </c>
      <c r="G471" s="49">
        <f>IF(B471&lt;=$F$5,$F$4,0)</f>
        <v>0</v>
      </c>
      <c r="H471" s="49">
        <f>IF(B471&lt;=$F$5,H470+(H470+G471)*$F$6/12+G471,0)</f>
        <v>0</v>
      </c>
      <c r="I471" s="49">
        <f>IF(A471&lt;12,0,IF(B471=$F$5,1,0))</f>
        <v>0</v>
      </c>
      <c r="K471" s="49">
        <f>IF(I471=1,F471,0)</f>
        <v>0</v>
      </c>
      <c r="L471" s="49">
        <f>IF(I471=1,H471,0)</f>
        <v>0</v>
      </c>
      <c r="N471" s="49">
        <f>IF(H471&gt;F471,1,0)</f>
        <v>0</v>
      </c>
      <c r="P471" s="49">
        <f>IF(B471&lt;=$F$5,DATE(YEAR(P470),MONTH(P470)+1,DAY(P470)),0)</f>
        <v>0</v>
      </c>
    </row>
    <row r="472" spans="1:16" ht="12.75">
      <c r="A472" s="49">
        <f>IF(A471=12,1,A471+1)</f>
        <v>7</v>
      </c>
      <c r="B472" s="49">
        <f>IF(A471=12,B471+1,B471)</f>
        <v>39</v>
      </c>
      <c r="C472" s="49">
        <f>IF(B472&lt;=$F$5,$B$4,0)</f>
        <v>0</v>
      </c>
      <c r="D472" s="49">
        <f>IF(B472&lt;=$F$5,(F471+C472)*$B$5/12,0)</f>
        <v>0</v>
      </c>
      <c r="E472" s="49">
        <f>IF(B472&lt;=$F$5,(F471+C472)*$B$6/12,0)</f>
        <v>0</v>
      </c>
      <c r="F472" s="49">
        <f>IF(B472&lt;=$F$5,F471+D472-E472+$B$4,0)</f>
        <v>0</v>
      </c>
      <c r="G472" s="49">
        <f>IF(B472&lt;=$F$5,$F$4,0)</f>
        <v>0</v>
      </c>
      <c r="H472" s="49">
        <f>IF(B472&lt;=$F$5,H471+(H471+G472)*$F$6/12+G472,0)</f>
        <v>0</v>
      </c>
      <c r="I472" s="49">
        <f>IF(A472&lt;12,0,IF(B472=$F$5,1,0))</f>
        <v>0</v>
      </c>
      <c r="K472" s="49">
        <f>IF(I472=1,F472,0)</f>
        <v>0</v>
      </c>
      <c r="L472" s="49">
        <f>IF(I472=1,H472,0)</f>
        <v>0</v>
      </c>
      <c r="N472" s="49">
        <f>IF(H472&gt;F472,1,0)</f>
        <v>0</v>
      </c>
      <c r="P472" s="49">
        <f>IF(B472&lt;=$F$5,DATE(YEAR(P471),MONTH(P471)+1,DAY(P471)),0)</f>
        <v>0</v>
      </c>
    </row>
    <row r="473" spans="1:16" ht="12.75">
      <c r="A473" s="49">
        <f>IF(A472=12,1,A472+1)</f>
        <v>8</v>
      </c>
      <c r="B473" s="49">
        <f>IF(A472=12,B472+1,B472)</f>
        <v>39</v>
      </c>
      <c r="C473" s="49">
        <f>IF(B473&lt;=$F$5,$B$4,0)</f>
        <v>0</v>
      </c>
      <c r="D473" s="49">
        <f>IF(B473&lt;=$F$5,(F472+C473)*$B$5/12,0)</f>
        <v>0</v>
      </c>
      <c r="E473" s="49">
        <f>IF(B473&lt;=$F$5,(F472+C473)*$B$6/12,0)</f>
        <v>0</v>
      </c>
      <c r="F473" s="49">
        <f>IF(B473&lt;=$F$5,F472+D473-E473+$B$4,0)</f>
        <v>0</v>
      </c>
      <c r="G473" s="49">
        <f>IF(B473&lt;=$F$5,$F$4,0)</f>
        <v>0</v>
      </c>
      <c r="H473" s="49">
        <f>IF(B473&lt;=$F$5,H472+(H472+G473)*$F$6/12+G473,0)</f>
        <v>0</v>
      </c>
      <c r="I473" s="49">
        <f>IF(A473&lt;12,0,IF(B473=$F$5,1,0))</f>
        <v>0</v>
      </c>
      <c r="K473" s="49">
        <f>IF(I473=1,F473,0)</f>
        <v>0</v>
      </c>
      <c r="L473" s="49">
        <f>IF(I473=1,H473,0)</f>
        <v>0</v>
      </c>
      <c r="N473" s="49">
        <f>IF(H473&gt;F473,1,0)</f>
        <v>0</v>
      </c>
      <c r="P473" s="49">
        <f>IF(B473&lt;=$F$5,DATE(YEAR(P472),MONTH(P472)+1,DAY(P472)),0)</f>
        <v>0</v>
      </c>
    </row>
    <row r="474" spans="1:16" ht="12.75">
      <c r="A474" s="49">
        <f>IF(A473=12,1,A473+1)</f>
        <v>9</v>
      </c>
      <c r="B474" s="49">
        <f>IF(A473=12,B473+1,B473)</f>
        <v>39</v>
      </c>
      <c r="C474" s="49">
        <f>IF(B474&lt;=$F$5,$B$4,0)</f>
        <v>0</v>
      </c>
      <c r="D474" s="49">
        <f>IF(B474&lt;=$F$5,(F473+C474)*$B$5/12,0)</f>
        <v>0</v>
      </c>
      <c r="E474" s="49">
        <f>IF(B474&lt;=$F$5,(F473+C474)*$B$6/12,0)</f>
        <v>0</v>
      </c>
      <c r="F474" s="49">
        <f>IF(B474&lt;=$F$5,F473+D474-E474+$B$4,0)</f>
        <v>0</v>
      </c>
      <c r="G474" s="49">
        <f>IF(B474&lt;=$F$5,$F$4,0)</f>
        <v>0</v>
      </c>
      <c r="H474" s="49">
        <f>IF(B474&lt;=$F$5,H473+(H473+G474)*$F$6/12+G474,0)</f>
        <v>0</v>
      </c>
      <c r="I474" s="49">
        <f>IF(A474&lt;12,0,IF(B474=$F$5,1,0))</f>
        <v>0</v>
      </c>
      <c r="K474" s="49">
        <f>IF(I474=1,F474,0)</f>
        <v>0</v>
      </c>
      <c r="L474" s="49">
        <f>IF(I474=1,H474,0)</f>
        <v>0</v>
      </c>
      <c r="N474" s="49">
        <f>IF(H474&gt;F474,1,0)</f>
        <v>0</v>
      </c>
      <c r="P474" s="49">
        <f>IF(B474&lt;=$F$5,DATE(YEAR(P473),MONTH(P473)+1,DAY(P473)),0)</f>
        <v>0</v>
      </c>
    </row>
    <row r="475" spans="1:16" ht="12.75">
      <c r="A475" s="49">
        <f>IF(A474=12,1,A474+1)</f>
        <v>10</v>
      </c>
      <c r="B475" s="49">
        <f>IF(A474=12,B474+1,B474)</f>
        <v>39</v>
      </c>
      <c r="C475" s="49">
        <f>IF(B475&lt;=$F$5,$B$4,0)</f>
        <v>0</v>
      </c>
      <c r="D475" s="49">
        <f>IF(B475&lt;=$F$5,(F474+C475)*$B$5/12,0)</f>
        <v>0</v>
      </c>
      <c r="E475" s="49">
        <f>IF(B475&lt;=$F$5,(F474+C475)*$B$6/12,0)</f>
        <v>0</v>
      </c>
      <c r="F475" s="49">
        <f>IF(B475&lt;=$F$5,F474+D475-E475+$B$4,0)</f>
        <v>0</v>
      </c>
      <c r="G475" s="49">
        <f>IF(B475&lt;=$F$5,$F$4,0)</f>
        <v>0</v>
      </c>
      <c r="H475" s="49">
        <f>IF(B475&lt;=$F$5,H474+(H474+G475)*$F$6/12+G475,0)</f>
        <v>0</v>
      </c>
      <c r="I475" s="49">
        <f>IF(A475&lt;12,0,IF(B475=$F$5,1,0))</f>
        <v>0</v>
      </c>
      <c r="K475" s="49">
        <f>IF(I475=1,F475,0)</f>
        <v>0</v>
      </c>
      <c r="L475" s="49">
        <f>IF(I475=1,H475,0)</f>
        <v>0</v>
      </c>
      <c r="N475" s="49">
        <f>IF(H475&gt;F475,1,0)</f>
        <v>0</v>
      </c>
      <c r="P475" s="49">
        <f>IF(B475&lt;=$F$5,DATE(YEAR(P474),MONTH(P474)+1,DAY(P474)),0)</f>
        <v>0</v>
      </c>
    </row>
    <row r="476" spans="1:16" ht="12.75">
      <c r="A476" s="49">
        <f>IF(A475=12,1,A475+1)</f>
        <v>11</v>
      </c>
      <c r="B476" s="49">
        <f>IF(A475=12,B475+1,B475)</f>
        <v>39</v>
      </c>
      <c r="C476" s="49">
        <f>IF(B476&lt;=$F$5,$B$4,0)</f>
        <v>0</v>
      </c>
      <c r="D476" s="49">
        <f>IF(B476&lt;=$F$5,(F475+C476)*$B$5/12,0)</f>
        <v>0</v>
      </c>
      <c r="E476" s="49">
        <f>IF(B476&lt;=$F$5,(F475+C476)*$B$6/12,0)</f>
        <v>0</v>
      </c>
      <c r="F476" s="49">
        <f>IF(B476&lt;=$F$5,F475+D476-E476+$B$4,0)</f>
        <v>0</v>
      </c>
      <c r="G476" s="49">
        <f>IF(B476&lt;=$F$5,$F$4,0)</f>
        <v>0</v>
      </c>
      <c r="H476" s="49">
        <f>IF(B476&lt;=$F$5,H475+(H475+G476)*$F$6/12+G476,0)</f>
        <v>0</v>
      </c>
      <c r="I476" s="49">
        <f>IF(A476&lt;12,0,IF(B476=$F$5,1,0))</f>
        <v>0</v>
      </c>
      <c r="K476" s="49">
        <f>IF(I476=1,F476,0)</f>
        <v>0</v>
      </c>
      <c r="L476" s="49">
        <f>IF(I476=1,H476,0)</f>
        <v>0</v>
      </c>
      <c r="N476" s="49">
        <f>IF(H476&gt;F476,1,0)</f>
        <v>0</v>
      </c>
      <c r="P476" s="49">
        <f>IF(B476&lt;=$F$5,DATE(YEAR(P475),MONTH(P475)+1,DAY(P475)),0)</f>
        <v>0</v>
      </c>
    </row>
    <row r="477" spans="1:16" ht="12.75">
      <c r="A477" s="49">
        <f>IF(A476=12,1,A476+1)</f>
        <v>12</v>
      </c>
      <c r="B477" s="49">
        <f>IF(A476=12,B476+1,B476)</f>
        <v>39</v>
      </c>
      <c r="C477" s="49">
        <f>IF(B477&lt;=$F$5,$B$4,0)</f>
        <v>0</v>
      </c>
      <c r="D477" s="49">
        <f>IF(B477&lt;=$F$5,(F476+C477)*$B$5/12,0)</f>
        <v>0</v>
      </c>
      <c r="E477" s="49">
        <f>IF(B477&lt;=$F$5,(F476+C477)*$B$6/12,0)</f>
        <v>0</v>
      </c>
      <c r="F477" s="49">
        <f>IF(B477&lt;=$F$5,F476+D477-E477+$B$4,0)</f>
        <v>0</v>
      </c>
      <c r="G477" s="49">
        <f>IF(B477&lt;=$F$5,$F$4,0)</f>
        <v>0</v>
      </c>
      <c r="H477" s="49">
        <f>IF(B477&lt;=$F$5,H476+(H476+G477)*$F$6/12+G477,0)</f>
        <v>0</v>
      </c>
      <c r="I477" s="49">
        <f>IF(A477&lt;12,0,IF(B477=$F$5,1,0))</f>
        <v>0</v>
      </c>
      <c r="K477" s="49">
        <f>IF(I477=1,F477,0)</f>
        <v>0</v>
      </c>
      <c r="L477" s="49">
        <f>IF(I477=1,H477,0)</f>
        <v>0</v>
      </c>
      <c r="N477" s="49">
        <f>IF(H477&gt;F477,1,0)</f>
        <v>0</v>
      </c>
      <c r="P477" s="49">
        <f>IF(B477&lt;=$F$5,DATE(YEAR(P476),MONTH(P476)+1,DAY(P476)),0)</f>
        <v>0</v>
      </c>
    </row>
    <row r="478" spans="1:16" ht="12.75">
      <c r="A478" s="49">
        <f>IF(A477=12,1,A477+1)</f>
        <v>1</v>
      </c>
      <c r="B478" s="49">
        <f>IF(A477=12,B477+1,B477)</f>
        <v>40</v>
      </c>
      <c r="C478" s="49">
        <f>IF(B478&lt;=$F$5,$B$4,0)</f>
        <v>0</v>
      </c>
      <c r="D478" s="49">
        <f>IF(B478&lt;=$F$5,(F477+C478)*$B$5/12,0)</f>
        <v>0</v>
      </c>
      <c r="E478" s="49">
        <f>IF(B478&lt;=$F$5,(F477+C478)*$B$6/12,0)</f>
        <v>0</v>
      </c>
      <c r="F478" s="49">
        <f>IF(B478&lt;=$F$5,F477+D478-E478+$B$4,0)</f>
        <v>0</v>
      </c>
      <c r="G478" s="49">
        <f>IF(B478&lt;=$F$5,$F$4,0)</f>
        <v>0</v>
      </c>
      <c r="H478" s="49">
        <f>IF(B478&lt;=$F$5,H477+(H477+G478)*$F$6/12+G478,0)</f>
        <v>0</v>
      </c>
      <c r="I478" s="49">
        <f>IF(A478&lt;12,0,IF(B478=$F$5,1,0))</f>
        <v>0</v>
      </c>
      <c r="K478" s="49">
        <f>IF(I478=1,F478,0)</f>
        <v>0</v>
      </c>
      <c r="L478" s="49">
        <f>IF(I478=1,H478,0)</f>
        <v>0</v>
      </c>
      <c r="N478" s="49">
        <f>IF(H478&gt;F478,1,0)</f>
        <v>0</v>
      </c>
      <c r="P478" s="49">
        <f>IF(B478&lt;=$F$5,DATE(YEAR(P477),MONTH(P477)+1,DAY(P477)),0)</f>
        <v>0</v>
      </c>
    </row>
    <row r="479" spans="1:16" ht="12.75">
      <c r="A479" s="49">
        <f>IF(A478=12,1,A478+1)</f>
        <v>2</v>
      </c>
      <c r="B479" s="49">
        <f>IF(A478=12,B478+1,B478)</f>
        <v>40</v>
      </c>
      <c r="C479" s="49">
        <f>IF(B479&lt;=$F$5,$B$4,0)</f>
        <v>0</v>
      </c>
      <c r="D479" s="49">
        <f>IF(B479&lt;=$F$5,(F478+C479)*$B$5/12,0)</f>
        <v>0</v>
      </c>
      <c r="E479" s="49">
        <f>IF(B479&lt;=$F$5,(F478+C479)*$B$6/12,0)</f>
        <v>0</v>
      </c>
      <c r="F479" s="49">
        <f>IF(B479&lt;=$F$5,F478+D479-E479+$B$4,0)</f>
        <v>0</v>
      </c>
      <c r="G479" s="49">
        <f>IF(B479&lt;=$F$5,$F$4,0)</f>
        <v>0</v>
      </c>
      <c r="H479" s="49">
        <f>IF(B479&lt;=$F$5,H478+(H478+G479)*$F$6/12+G479,0)</f>
        <v>0</v>
      </c>
      <c r="I479" s="49">
        <f>IF(A479&lt;12,0,IF(B479=$F$5,1,0))</f>
        <v>0</v>
      </c>
      <c r="K479" s="49">
        <f>IF(I479=1,F479,0)</f>
        <v>0</v>
      </c>
      <c r="L479" s="49">
        <f>IF(I479=1,H479,0)</f>
        <v>0</v>
      </c>
      <c r="N479" s="49">
        <f>IF(H479&gt;F479,1,0)</f>
        <v>0</v>
      </c>
      <c r="P479" s="49">
        <f>IF(B479&lt;=$F$5,DATE(YEAR(P478),MONTH(P478)+1,DAY(P478)),0)</f>
        <v>0</v>
      </c>
    </row>
    <row r="480" spans="1:16" ht="12.75">
      <c r="A480" s="49">
        <f>IF(A479=12,1,A479+1)</f>
        <v>3</v>
      </c>
      <c r="B480" s="49">
        <f>IF(A479=12,B479+1,B479)</f>
        <v>40</v>
      </c>
      <c r="C480" s="49">
        <f>IF(B480&lt;=$F$5,$B$4,0)</f>
        <v>0</v>
      </c>
      <c r="D480" s="49">
        <f>IF(B480&lt;=$F$5,(F479+C480)*$B$5/12,0)</f>
        <v>0</v>
      </c>
      <c r="E480" s="49">
        <f>IF(B480&lt;=$F$5,(F479+C480)*$B$6/12,0)</f>
        <v>0</v>
      </c>
      <c r="F480" s="49">
        <f>IF(B480&lt;=$F$5,F479+D480-E480+$B$4,0)</f>
        <v>0</v>
      </c>
      <c r="G480" s="49">
        <f>IF(B480&lt;=$F$5,$F$4,0)</f>
        <v>0</v>
      </c>
      <c r="H480" s="49">
        <f>IF(B480&lt;=$F$5,H479+(H479+G480)*$F$6/12+G480,0)</f>
        <v>0</v>
      </c>
      <c r="I480" s="49">
        <f>IF(A480&lt;12,0,IF(B480=$F$5,1,0))</f>
        <v>0</v>
      </c>
      <c r="K480" s="49">
        <f>IF(I480=1,F480,0)</f>
        <v>0</v>
      </c>
      <c r="L480" s="49">
        <f>IF(I480=1,H480,0)</f>
        <v>0</v>
      </c>
      <c r="N480" s="49">
        <f>IF(H480&gt;F480,1,0)</f>
        <v>0</v>
      </c>
      <c r="P480" s="49">
        <f>IF(B480&lt;=$F$5,DATE(YEAR(P479),MONTH(P479)+1,DAY(P479)),0)</f>
        <v>0</v>
      </c>
    </row>
    <row r="481" spans="1:16" ht="12.75">
      <c r="A481" s="49">
        <f>IF(A480=12,1,A480+1)</f>
        <v>4</v>
      </c>
      <c r="B481" s="49">
        <f>IF(A480=12,B480+1,B480)</f>
        <v>40</v>
      </c>
      <c r="C481" s="49">
        <f>IF(B481&lt;=$F$5,$B$4,0)</f>
        <v>0</v>
      </c>
      <c r="D481" s="49">
        <f>IF(B481&lt;=$F$5,(F480+C481)*$B$5/12,0)</f>
        <v>0</v>
      </c>
      <c r="E481" s="49">
        <f>IF(B481&lt;=$F$5,(F480+C481)*$B$6/12,0)</f>
        <v>0</v>
      </c>
      <c r="F481" s="49">
        <f>IF(B481&lt;=$F$5,F480+D481-E481+$B$4,0)</f>
        <v>0</v>
      </c>
      <c r="G481" s="49">
        <f>IF(B481&lt;=$F$5,$F$4,0)</f>
        <v>0</v>
      </c>
      <c r="H481" s="49">
        <f>IF(B481&lt;=$F$5,H480+(H480+G481)*$F$6/12+G481,0)</f>
        <v>0</v>
      </c>
      <c r="I481" s="49">
        <f>IF(A481&lt;12,0,IF(B481=$F$5,1,0))</f>
        <v>0</v>
      </c>
      <c r="K481" s="49">
        <f>IF(I481=1,F481,0)</f>
        <v>0</v>
      </c>
      <c r="L481" s="49">
        <f>IF(I481=1,H481,0)</f>
        <v>0</v>
      </c>
      <c r="N481" s="49">
        <f>IF(H481&gt;F481,1,0)</f>
        <v>0</v>
      </c>
      <c r="P481" s="49">
        <f>IF(B481&lt;=$F$5,DATE(YEAR(P480),MONTH(P480)+1,DAY(P480)),0)</f>
        <v>0</v>
      </c>
    </row>
    <row r="482" spans="1:16" ht="12.75">
      <c r="A482" s="49">
        <f>IF(A481=12,1,A481+1)</f>
        <v>5</v>
      </c>
      <c r="B482" s="49">
        <f>IF(A481=12,B481+1,B481)</f>
        <v>40</v>
      </c>
      <c r="C482" s="49">
        <f>IF(B482&lt;=$F$5,$B$4,0)</f>
        <v>0</v>
      </c>
      <c r="D482" s="49">
        <f>IF(B482&lt;=$F$5,(F481+C482)*$B$5/12,0)</f>
        <v>0</v>
      </c>
      <c r="E482" s="49">
        <f>IF(B482&lt;=$F$5,(F481+C482)*$B$6/12,0)</f>
        <v>0</v>
      </c>
      <c r="F482" s="49">
        <f>IF(B482&lt;=$F$5,F481+D482-E482+$B$4,0)</f>
        <v>0</v>
      </c>
      <c r="G482" s="49">
        <f>IF(B482&lt;=$F$5,$F$4,0)</f>
        <v>0</v>
      </c>
      <c r="H482" s="49">
        <f>IF(B482&lt;=$F$5,H481+(H481+G482)*$F$6/12+G482,0)</f>
        <v>0</v>
      </c>
      <c r="I482" s="49">
        <f>IF(A482&lt;12,0,IF(B482=$F$5,1,0))</f>
        <v>0</v>
      </c>
      <c r="K482" s="49">
        <f>IF(I482=1,F482,0)</f>
        <v>0</v>
      </c>
      <c r="L482" s="49">
        <f>IF(I482=1,H482,0)</f>
        <v>0</v>
      </c>
      <c r="N482" s="49">
        <f>IF(H482&gt;F482,1,0)</f>
        <v>0</v>
      </c>
      <c r="P482" s="49">
        <f>IF(B482&lt;=$F$5,DATE(YEAR(P481),MONTH(P481)+1,DAY(P481)),0)</f>
        <v>0</v>
      </c>
    </row>
    <row r="483" spans="1:16" ht="12.75">
      <c r="A483" s="49">
        <f>IF(A482=12,1,A482+1)</f>
        <v>6</v>
      </c>
      <c r="B483" s="49">
        <f>IF(A482=12,B482+1,B482)</f>
        <v>40</v>
      </c>
      <c r="C483" s="49">
        <f>IF(B483&lt;=$F$5,$B$4,0)</f>
        <v>0</v>
      </c>
      <c r="D483" s="49">
        <f>IF(B483&lt;=$F$5,(F482+C483)*$B$5/12,0)</f>
        <v>0</v>
      </c>
      <c r="E483" s="49">
        <f>IF(B483&lt;=$F$5,(F482+C483)*$B$6/12,0)</f>
        <v>0</v>
      </c>
      <c r="F483" s="49">
        <f>IF(B483&lt;=$F$5,F482+D483-E483+$B$4,0)</f>
        <v>0</v>
      </c>
      <c r="G483" s="49">
        <f>IF(B483&lt;=$F$5,$F$4,0)</f>
        <v>0</v>
      </c>
      <c r="H483" s="49">
        <f>IF(B483&lt;=$F$5,H482+(H482+G483)*$F$6/12+G483,0)</f>
        <v>0</v>
      </c>
      <c r="I483" s="49">
        <f>IF(A483&lt;12,0,IF(B483=$F$5,1,0))</f>
        <v>0</v>
      </c>
      <c r="K483" s="49">
        <f>IF(I483=1,F483,0)</f>
        <v>0</v>
      </c>
      <c r="L483" s="49">
        <f>IF(I483=1,H483,0)</f>
        <v>0</v>
      </c>
      <c r="N483" s="49">
        <f>IF(H483&gt;F483,1,0)</f>
        <v>0</v>
      </c>
      <c r="P483" s="49">
        <f>IF(B483&lt;=$F$5,DATE(YEAR(P482),MONTH(P482)+1,DAY(P482)),0)</f>
        <v>0</v>
      </c>
    </row>
    <row r="484" spans="1:16" ht="12.75">
      <c r="A484" s="49">
        <f>IF(A483=12,1,A483+1)</f>
        <v>7</v>
      </c>
      <c r="B484" s="49">
        <f>IF(A483=12,B483+1,B483)</f>
        <v>40</v>
      </c>
      <c r="C484" s="49">
        <f>IF(B484&lt;=$F$5,$B$4,0)</f>
        <v>0</v>
      </c>
      <c r="D484" s="49">
        <f>IF(B484&lt;=$F$5,(F483+C484)*$B$5/12,0)</f>
        <v>0</v>
      </c>
      <c r="E484" s="49">
        <f>IF(B484&lt;=$F$5,(F483+C484)*$B$6/12,0)</f>
        <v>0</v>
      </c>
      <c r="F484" s="49">
        <f>IF(B484&lt;=$F$5,F483+D484-E484+$B$4,0)</f>
        <v>0</v>
      </c>
      <c r="G484" s="49">
        <f>IF(B484&lt;=$F$5,$F$4,0)</f>
        <v>0</v>
      </c>
      <c r="H484" s="49">
        <f>IF(B484&lt;=$F$5,H483+(H483+G484)*$F$6/12+G484,0)</f>
        <v>0</v>
      </c>
      <c r="I484" s="49">
        <f>IF(A484&lt;12,0,IF(B484=$F$5,1,0))</f>
        <v>0</v>
      </c>
      <c r="K484" s="49">
        <f>IF(I484=1,F484,0)</f>
        <v>0</v>
      </c>
      <c r="L484" s="49">
        <f>IF(I484=1,H484,0)</f>
        <v>0</v>
      </c>
      <c r="N484" s="49">
        <f>IF(H484&gt;F484,1,0)</f>
        <v>0</v>
      </c>
      <c r="P484" s="49">
        <f>IF(B484&lt;=$F$5,DATE(YEAR(P483),MONTH(P483)+1,DAY(P483)),0)</f>
        <v>0</v>
      </c>
    </row>
    <row r="485" spans="1:16" ht="12.75">
      <c r="A485" s="49">
        <f>IF(A484=12,1,A484+1)</f>
        <v>8</v>
      </c>
      <c r="B485" s="49">
        <f>IF(A484=12,B484+1,B484)</f>
        <v>40</v>
      </c>
      <c r="C485" s="49">
        <f>IF(B485&lt;=$F$5,$B$4,0)</f>
        <v>0</v>
      </c>
      <c r="D485" s="49">
        <f>IF(B485&lt;=$F$5,(F484+C485)*$B$5/12,0)</f>
        <v>0</v>
      </c>
      <c r="E485" s="49">
        <f>IF(B485&lt;=$F$5,(F484+C485)*$B$6/12,0)</f>
        <v>0</v>
      </c>
      <c r="F485" s="49">
        <f>IF(B485&lt;=$F$5,F484+D485-E485+$B$4,0)</f>
        <v>0</v>
      </c>
      <c r="G485" s="49">
        <f>IF(B485&lt;=$F$5,$F$4,0)</f>
        <v>0</v>
      </c>
      <c r="H485" s="49">
        <f>IF(B485&lt;=$F$5,H484+(H484+G485)*$F$6/12+G485,0)</f>
        <v>0</v>
      </c>
      <c r="I485" s="49">
        <f>IF(A485&lt;12,0,IF(B485=$F$5,1,0))</f>
        <v>0</v>
      </c>
      <c r="K485" s="49">
        <f>IF(I485=1,F485,0)</f>
        <v>0</v>
      </c>
      <c r="L485" s="49">
        <f>IF(I485=1,H485,0)</f>
        <v>0</v>
      </c>
      <c r="N485" s="49">
        <f>IF(H485&gt;F485,1,0)</f>
        <v>0</v>
      </c>
      <c r="P485" s="49">
        <f>IF(B485&lt;=$F$5,DATE(YEAR(P484),MONTH(P484)+1,DAY(P484)),0)</f>
        <v>0</v>
      </c>
    </row>
    <row r="486" spans="1:16" ht="12.75">
      <c r="A486" s="49">
        <f>IF(A485=12,1,A485+1)</f>
        <v>9</v>
      </c>
      <c r="B486" s="49">
        <f>IF(A485=12,B485+1,B485)</f>
        <v>40</v>
      </c>
      <c r="C486" s="49">
        <f>IF(B486&lt;=$F$5,$B$4,0)</f>
        <v>0</v>
      </c>
      <c r="D486" s="49">
        <f>IF(B486&lt;=$F$5,(F485+C486)*$B$5/12,0)</f>
        <v>0</v>
      </c>
      <c r="E486" s="49">
        <f>IF(B486&lt;=$F$5,(F485+C486)*$B$6/12,0)</f>
        <v>0</v>
      </c>
      <c r="F486" s="49">
        <f>IF(B486&lt;=$F$5,F485+D486-E486+$B$4,0)</f>
        <v>0</v>
      </c>
      <c r="G486" s="49">
        <f>IF(B486&lt;=$F$5,$F$4,0)</f>
        <v>0</v>
      </c>
      <c r="H486" s="49">
        <f>IF(B486&lt;=$F$5,H485+(H485+G486)*$F$6/12+G486,0)</f>
        <v>0</v>
      </c>
      <c r="I486" s="49">
        <f>IF(A486&lt;12,0,IF(B486=$F$5,1,0))</f>
        <v>0</v>
      </c>
      <c r="K486" s="49">
        <f>IF(I486=1,F486,0)</f>
        <v>0</v>
      </c>
      <c r="L486" s="49">
        <f>IF(I486=1,H486,0)</f>
        <v>0</v>
      </c>
      <c r="N486" s="49">
        <f>IF(H486&gt;F486,1,0)</f>
        <v>0</v>
      </c>
      <c r="P486" s="49">
        <f>IF(B486&lt;=$F$5,DATE(YEAR(P485),MONTH(P485)+1,DAY(P485)),0)</f>
        <v>0</v>
      </c>
    </row>
    <row r="487" spans="1:16" ht="12.75">
      <c r="A487" s="49">
        <f>IF(A486=12,1,A486+1)</f>
        <v>10</v>
      </c>
      <c r="B487" s="49">
        <f>IF(A486=12,B486+1,B486)</f>
        <v>40</v>
      </c>
      <c r="C487" s="49">
        <f>IF(B487&lt;=$F$5,$B$4,0)</f>
        <v>0</v>
      </c>
      <c r="D487" s="49">
        <f>IF(B487&lt;=$F$5,(F486+C487)*$B$5/12,0)</f>
        <v>0</v>
      </c>
      <c r="E487" s="49">
        <f>IF(B487&lt;=$F$5,(F486+C487)*$B$6/12,0)</f>
        <v>0</v>
      </c>
      <c r="F487" s="49">
        <f>IF(B487&lt;=$F$5,F486+D487-E487+$B$4,0)</f>
        <v>0</v>
      </c>
      <c r="G487" s="49">
        <f>IF(B487&lt;=$F$5,$F$4,0)</f>
        <v>0</v>
      </c>
      <c r="H487" s="49">
        <f>IF(B487&lt;=$F$5,H486+(H486+G487)*$F$6/12+G487,0)</f>
        <v>0</v>
      </c>
      <c r="I487" s="49">
        <f>IF(A487&lt;12,0,IF(B487=$F$5,1,0))</f>
        <v>0</v>
      </c>
      <c r="K487" s="49">
        <f>IF(I487=1,F487,0)</f>
        <v>0</v>
      </c>
      <c r="L487" s="49">
        <f>IF(I487=1,H487,0)</f>
        <v>0</v>
      </c>
      <c r="N487" s="49">
        <f>IF(H487&gt;F487,1,0)</f>
        <v>0</v>
      </c>
      <c r="P487" s="49">
        <f>IF(B487&lt;=$F$5,DATE(YEAR(P486),MONTH(P486)+1,DAY(P486)),0)</f>
        <v>0</v>
      </c>
    </row>
    <row r="488" spans="1:16" ht="12.75">
      <c r="A488" s="49">
        <f>IF(A487=12,1,A487+1)</f>
        <v>11</v>
      </c>
      <c r="B488" s="49">
        <f>IF(A487=12,B487+1,B487)</f>
        <v>40</v>
      </c>
      <c r="C488" s="49">
        <f>IF(B488&lt;=$F$5,$B$4,0)</f>
        <v>0</v>
      </c>
      <c r="D488" s="49">
        <f>IF(B488&lt;=$F$5,(F487+C488)*$B$5/12,0)</f>
        <v>0</v>
      </c>
      <c r="E488" s="49">
        <f>IF(B488&lt;=$F$5,(F487+C488)*$B$6/12,0)</f>
        <v>0</v>
      </c>
      <c r="F488" s="49">
        <f>IF(B488&lt;=$F$5,F487+D488-E488+$B$4,0)</f>
        <v>0</v>
      </c>
      <c r="G488" s="49">
        <f>IF(B488&lt;=$F$5,$F$4,0)</f>
        <v>0</v>
      </c>
      <c r="H488" s="49">
        <f>IF(B488&lt;=$F$5,H487+(H487+G488)*$F$6/12+G488,0)</f>
        <v>0</v>
      </c>
      <c r="I488" s="49">
        <f>IF(A488&lt;12,0,IF(B488=$F$5,1,0))</f>
        <v>0</v>
      </c>
      <c r="K488" s="49">
        <f>IF(I488=1,F488,0)</f>
        <v>0</v>
      </c>
      <c r="L488" s="49">
        <f>IF(I488=1,H488,0)</f>
        <v>0</v>
      </c>
      <c r="N488" s="49">
        <f>IF(H488&gt;F488,1,0)</f>
        <v>0</v>
      </c>
      <c r="P488" s="49">
        <f>IF(B488&lt;=$F$5,DATE(YEAR(P487),MONTH(P487)+1,DAY(P487)),0)</f>
        <v>0</v>
      </c>
    </row>
    <row r="489" spans="1:16" ht="12.75">
      <c r="A489" s="49">
        <f>IF(A488=12,1,A488+1)</f>
        <v>12</v>
      </c>
      <c r="B489" s="49">
        <f>IF(A488=12,B488+1,B488)</f>
        <v>40</v>
      </c>
      <c r="C489" s="49">
        <f>IF(B489&lt;=$F$5,$B$4,0)</f>
        <v>0</v>
      </c>
      <c r="D489" s="49">
        <f>IF(B489&lt;=$F$5,(F488+C489)*$B$5/12,0)</f>
        <v>0</v>
      </c>
      <c r="E489" s="49">
        <f>IF(B489&lt;=$F$5,(F488+C489)*$B$6/12,0)</f>
        <v>0</v>
      </c>
      <c r="F489" s="49">
        <f>IF(B489&lt;=$F$5,F488+D489-E489+$B$4,0)</f>
        <v>0</v>
      </c>
      <c r="G489" s="49">
        <f>IF(B489&lt;=$F$5,$F$4,0)</f>
        <v>0</v>
      </c>
      <c r="H489" s="49">
        <f>IF(B489&lt;=$F$5,H488+(H488+G489)*$F$6/12+G489,0)</f>
        <v>0</v>
      </c>
      <c r="I489" s="49">
        <f>IF(A489&lt;12,0,IF(B489=$F$5,1,0))</f>
        <v>0</v>
      </c>
      <c r="K489" s="49">
        <f>IF(I489=1,F489,0)</f>
        <v>0</v>
      </c>
      <c r="L489" s="49">
        <f>IF(I489=1,H489,0)</f>
        <v>0</v>
      </c>
      <c r="N489" s="49">
        <f>IF(H489&gt;F489,1,0)</f>
        <v>0</v>
      </c>
      <c r="P489" s="49">
        <f>IF(B489&lt;=$F$5,DATE(YEAR(P488),MONTH(P488)+1,DAY(P488)),0)</f>
        <v>0</v>
      </c>
    </row>
    <row r="490" spans="7:16" ht="12.75">
      <c r="G490" s="58">
        <f>F493</f>
        <v>-14453.815852516782</v>
      </c>
      <c r="P490" s="59">
        <f>DATE(YEAR($P$10)+$F$5,MONTH($P$10),DAY($P$10))</f>
        <v>43466</v>
      </c>
    </row>
    <row r="491" spans="1:14" ht="12.75">
      <c r="A491" s="49" t="s">
        <v>66</v>
      </c>
      <c r="C491" s="51">
        <f>SUM(C10:C489)</f>
        <v>11428.571428571444</v>
      </c>
      <c r="D491" s="51">
        <f>SUM(D10:D489)</f>
        <v>4033.6592319271135</v>
      </c>
      <c r="E491" s="51">
        <f>SUM(E10:E489)</f>
        <v>1008.4148079817784</v>
      </c>
      <c r="G491" s="51">
        <f>SUM(G10:G489)</f>
        <v>12000</v>
      </c>
      <c r="K491" s="58"/>
      <c r="L491" s="58"/>
      <c r="N491" s="49">
        <f>SUM(N10:N489)</f>
        <v>74</v>
      </c>
    </row>
    <row r="492" spans="1:12" ht="12.75">
      <c r="A492" s="49" t="s">
        <v>67</v>
      </c>
      <c r="F492" s="58">
        <f>K492</f>
        <v>14453.815852516782</v>
      </c>
      <c r="H492" s="58">
        <f>L492</f>
        <v>14009.07724235242</v>
      </c>
      <c r="K492" s="58">
        <f>SUM(K10:K489)</f>
        <v>14453.815852516782</v>
      </c>
      <c r="L492" s="58">
        <f>SUM(L10:L489)</f>
        <v>14009.07724235242</v>
      </c>
    </row>
    <row r="493" ht="12.75">
      <c r="F493" s="58">
        <f>F492*(-1)</f>
        <v>-14453.815852516782</v>
      </c>
    </row>
    <row r="495" ht="12.75">
      <c r="C495" s="49" t="e">
        <f>NA()</f>
        <v>#N/A</v>
      </c>
    </row>
    <row r="497" ht="12.75">
      <c r="C497" s="59"/>
    </row>
  </sheetData>
  <sheetProtection sheet="1" objects="1" scenario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2009-09-15T07:22:08Z</dcterms:created>
  <dcterms:modified xsi:type="dcterms:W3CDTF">2009-10-09T12:49:16Z</dcterms:modified>
  <cp:category/>
  <cp:version/>
  <cp:contentType/>
  <cp:contentStatus/>
  <cp:revision>86</cp:revision>
</cp:coreProperties>
</file>